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840" yWindow="600" windowWidth="20535" windowHeight="9420"/>
  </bookViews>
  <sheets>
    <sheet name="PANJESHA" sheetId="4" r:id="rId1"/>
  </sheets>
  <definedNames>
    <definedName name="_xlnm.Print_Area" localSheetId="0">PANJESHA!$A$1:$I$51</definedName>
  </definedNames>
  <calcPr calcId="124519"/>
</workbook>
</file>

<file path=xl/calcChain.xml><?xml version="1.0" encoding="utf-8"?>
<calcChain xmlns="http://schemas.openxmlformats.org/spreadsheetml/2006/main">
  <c r="I58" i="4"/>
  <c r="I54"/>
  <c r="I48" l="1"/>
  <c r="I47"/>
  <c r="I46"/>
  <c r="I45"/>
  <c r="I44"/>
  <c r="I43"/>
  <c r="I42"/>
  <c r="I41"/>
  <c r="I40"/>
  <c r="I39"/>
  <c r="I38"/>
  <c r="I37"/>
  <c r="I36"/>
  <c r="I35"/>
  <c r="I34"/>
  <c r="I33"/>
  <c r="I32"/>
  <c r="I31"/>
  <c r="I30"/>
  <c r="I29"/>
  <c r="I28"/>
  <c r="I27"/>
  <c r="I26"/>
  <c r="I25"/>
  <c r="I24"/>
  <c r="I23"/>
  <c r="I22"/>
  <c r="I21"/>
  <c r="I20"/>
  <c r="I19"/>
  <c r="I18"/>
  <c r="I17"/>
  <c r="I16"/>
  <c r="I15"/>
  <c r="I14"/>
  <c r="I13"/>
  <c r="I12"/>
  <c r="I11"/>
  <c r="I10"/>
  <c r="I9"/>
  <c r="I8"/>
  <c r="I7"/>
  <c r="I6"/>
  <c r="I5"/>
  <c r="I49" s="1"/>
  <c r="I50" l="1"/>
  <c r="I51" s="1"/>
</calcChain>
</file>

<file path=xl/sharedStrings.xml><?xml version="1.0" encoding="utf-8"?>
<sst xmlns="http://schemas.openxmlformats.org/spreadsheetml/2006/main" count="237" uniqueCount="117">
  <si>
    <t>SCHEDULE</t>
  </si>
  <si>
    <t>Sl No</t>
  </si>
  <si>
    <t>Estimate Quantity</t>
  </si>
  <si>
    <t>Description of item</t>
  </si>
  <si>
    <t>Work Type</t>
  </si>
  <si>
    <t>Item Short Description</t>
  </si>
  <si>
    <t>APSS / Month Cl.NumberSSR 11 &amp; 12</t>
  </si>
  <si>
    <t xml:space="preserve">Rate (INR) </t>
  </si>
  <si>
    <t>UOM</t>
  </si>
  <si>
    <t>AMOUNT</t>
  </si>
  <si>
    <t>Elect</t>
  </si>
  <si>
    <t>Labour</t>
  </si>
  <si>
    <t>EA</t>
  </si>
  <si>
    <t>SWR11861</t>
  </si>
  <si>
    <t>SET</t>
  </si>
  <si>
    <t>LOADING of MS Channel,Angles,Flats&amp;Rods</t>
  </si>
  <si>
    <t>SWR10206</t>
  </si>
  <si>
    <t>TO</t>
  </si>
  <si>
    <t>UNLOADING of MS Channel,Angles,Flats&amp;Rod</t>
  </si>
  <si>
    <t>SWR10524</t>
  </si>
  <si>
    <t>Transport of iron materials such as R.S. Joists, Rail Poles, fabricated supports, steel, iron, flat, M.S. Channels etc., by lorries. (excluding of loading &amp; unloading ) Above 10 Km and upto 20 Km</t>
  </si>
  <si>
    <t>SWR10132</t>
  </si>
  <si>
    <t>Fabrication of Main and Auxiliary structures with welding usingraw steel such as RS joist, M.S.Angles, Plates, Channels,including the supply and fabrication of 6mm base plate to the RS-Joist poles excluding cost of Mild Steel and transport charges to substation site, including erection.</t>
  </si>
  <si>
    <t>SWR10869</t>
  </si>
  <si>
    <t>Supply</t>
  </si>
  <si>
    <t>Providing of earthing with excavation of earth pit (0.6 x0.6x2.4 Mts.) duly filling with bentonite, earth , running of earth wire etc., complete, including cost of bentonite and excluding cost of RCC collar of size 0.75M dia x 0.5 M height</t>
  </si>
  <si>
    <t>SWR10357</t>
  </si>
  <si>
    <t>Providing of RCC Collar guarding to the existing earth pits with damaged masonry including dismantling and removing of existing masonry and fixing the RCC collar of 0.60 M dia X 0.50M height</t>
  </si>
  <si>
    <t>SWR10359</t>
  </si>
  <si>
    <t>RMT</t>
  </si>
  <si>
    <t>Fabrication and connecting of M.S./ G.I. Flat 50x6mm to risers from earth mat to structures, equipment, marshalling boxes, electrical panels, PLCC panels, fencing posts etc.</t>
  </si>
  <si>
    <t>SWR10919</t>
  </si>
  <si>
    <t>SMR11488</t>
  </si>
  <si>
    <t>KG</t>
  </si>
  <si>
    <t>M</t>
  </si>
  <si>
    <t>SWR10387</t>
  </si>
  <si>
    <t>Loading of R.S. Joists 175 x 85 mm</t>
  </si>
  <si>
    <t>SWR10204</t>
  </si>
  <si>
    <t>Un loading of R.S. Joists 175 x 85 mm</t>
  </si>
  <si>
    <t>SWR10522</t>
  </si>
  <si>
    <t>SWR11040</t>
  </si>
  <si>
    <t>SWR10356</t>
  </si>
  <si>
    <t>M3</t>
  </si>
  <si>
    <t>Coping of 1.5'x1.5'x1 with 1:8 slope Using form boxes(0.031Cumt.)</t>
  </si>
  <si>
    <t>SWR11890</t>
  </si>
  <si>
    <t>Painting of operating rods of 33kV, 11kV AB switches with post office red colour (including cost of paint)</t>
  </si>
  <si>
    <t>SWR10881</t>
  </si>
  <si>
    <t>SWR11230</t>
  </si>
  <si>
    <t>DR</t>
  </si>
  <si>
    <t>SWR11231</t>
  </si>
  <si>
    <t>SWR11039</t>
  </si>
  <si>
    <t>Mass concreting of supports erected with CC (1:4:8) using 40 mm, HB G metal including the cost of metal, sand,Cement and curing etc-Including the cost of cement</t>
  </si>
  <si>
    <t>Survey line&amp;cabl inc peg mark,tree clear&amp;trail pits</t>
  </si>
  <si>
    <t>SWR22092</t>
  </si>
  <si>
    <t>KM</t>
  </si>
  <si>
    <t>Loading of 11KV/33KV XLPE UG Cable Drums for all sizes</t>
  </si>
  <si>
    <t>Un loading of 11KV/33KV XLPE UG Cable Drum for all sizes</t>
  </si>
  <si>
    <t>S&amp;E-Smart RFID marker</t>
  </si>
  <si>
    <t>SWR25089</t>
  </si>
  <si>
    <t>Making of 33KV 3X400Sq.mm XLPE UG Cable Straight through joints</t>
  </si>
  <si>
    <t>SWR10382</t>
  </si>
  <si>
    <t>Supply 6" B Class GI pipe 5mm thck 20Kg/M</t>
  </si>
  <si>
    <t>SMR40081</t>
  </si>
  <si>
    <t>supply of 6" DWC pipe</t>
  </si>
  <si>
    <t>SMR11610</t>
  </si>
  <si>
    <t>Supply of Hume Pipe Size 9" size</t>
  </si>
  <si>
    <t>SMR40001</t>
  </si>
  <si>
    <t>Making of 33KV 3X400Sq.mm XLPE UG Cable  Outdoor/Indoor End Termination</t>
  </si>
  <si>
    <t>Consultation charges for providing traffic diversions and meeting other exegencies for execution of work during late night hours and wee hours.</t>
  </si>
  <si>
    <t>SWR21903</t>
  </si>
  <si>
    <t xml:space="preserve">Supply of RCC cable Joint markers/ Cable route markers of size 700 X 240 X 75 mm duly engraving with 5 mm thick letters, CPDCL 33000/11000 Cable/Cable joint fixing the 300mm below ground level and 400mm above ground level confirming to IS 5820 2001
</t>
  </si>
  <si>
    <t>SMR40085</t>
  </si>
  <si>
    <t>Fabrication of 175x85/150x75mm RS joist pieces upto 12.5meters length by welding joint together by means of 50x6mm flat and MS channel on either side including the cost of consumable.</t>
  </si>
  <si>
    <t>SWR10642</t>
  </si>
  <si>
    <t>Painting of R.S Joist,Box poles including cross arms and
clamps with one coat of red oxid and two coats of Al.paint
including cost of paint and consumables</t>
  </si>
  <si>
    <t>SWR10640</t>
  </si>
  <si>
    <t>SWR11276</t>
  </si>
  <si>
    <t>SWR10346</t>
  </si>
  <si>
    <t xml:space="preserve">Loading of 33KV 800 Amps AB Switch </t>
  </si>
  <si>
    <t>SWR10239</t>
  </si>
  <si>
    <t>Un loading of 33KV 800 Amps AB Switch</t>
  </si>
  <si>
    <t>SWR10557</t>
  </si>
  <si>
    <t>Erection of 33 KV AB Switch including alignment and earthing</t>
  </si>
  <si>
    <t>SWR10392</t>
  </si>
  <si>
    <t>Making of coil earthing pole with 8mm GI wireNut&amp;Bolts for AB Switch</t>
  </si>
  <si>
    <t>SWR12331</t>
  </si>
  <si>
    <t>Loading of 33 KV, 10 KA LAs Station type</t>
  </si>
  <si>
    <t>SWR10266</t>
  </si>
  <si>
    <t>Un loading of 33 KV, 10 KA LAs Station type</t>
  </si>
  <si>
    <t>SWR10584</t>
  </si>
  <si>
    <t>Erection of 33 KV LAS station/Line type including earthing</t>
  </si>
  <si>
    <t>SWR10396</t>
  </si>
  <si>
    <t>Supply of CI eath pipe with 80mm dia,2.0 M Length</t>
  </si>
  <si>
    <t>SMR11483</t>
  </si>
  <si>
    <t>Painting of feeder name on support including cost of paint</t>
  </si>
  <si>
    <t>SWR12101</t>
  </si>
  <si>
    <t>Supply of GI Bolts &amp; Nuts etc</t>
  </si>
  <si>
    <t xml:space="preserve">GST @ 18 % </t>
  </si>
  <si>
    <t xml:space="preserve">Total: </t>
  </si>
  <si>
    <t>Transport of conductor drums, cable drums, fragile material such as kiosks, VCBs,control panels, current transformers, boosters, lightning arrestors, insulators,transformers, meters (which are less in weight and occupy more space) (excludingof loading unloading)-  Above 10 Km and upto 20 Km with Lorry for each trip</t>
  </si>
  <si>
    <t xml:space="preserve">Excavation of pits in hard rock not requiring blasting. (In hard murram / rock boulders) - 11 Mtrs PSCC Poles/ Box poles 0.75 M x 0.9 M x 1.95 M </t>
  </si>
  <si>
    <t xml:space="preserve">Assembly and erection of Structure as per specification which includes fixing of top channels and cross bracings, transport of all materials from road side to the location, earthing, back filling with earth ramming etc excluding pit excavation and concreting. - Erection of 33 KV DP Structure with 175x85/150x75mm RS joist </t>
  </si>
  <si>
    <t>Erection of pole in position, aligning and setting to work, fixing of cross arms and top clamps, earthing of supports, back filling with earth and stones properly ramming including transport of materials from road side to location excluding pit excavation -  RS Joist 175 x 85 mm</t>
  </si>
  <si>
    <t>Excavation of pits in hard rock not requiring blasting. (In hard murram / rock boulders) - 9.1 Mtrs PSCC Poles 0.76 M x 0.76M x 1.83M (2.6" x 2.6" x 6.0")</t>
  </si>
  <si>
    <r>
      <rPr>
        <b/>
        <u/>
        <sz val="11"/>
        <rFont val="Arial"/>
        <family val="2"/>
      </rPr>
      <t>WBS Element</t>
    </r>
    <r>
      <rPr>
        <u/>
        <sz val="11"/>
        <rFont val="Arial"/>
        <family val="2"/>
      </rPr>
      <t xml:space="preserve"> :</t>
    </r>
    <r>
      <rPr>
        <sz val="11"/>
        <rFont val="Arial"/>
        <family val="2"/>
      </rPr>
      <t>- T-2431-12-02-03-01-001</t>
    </r>
  </si>
  <si>
    <t>SWR11927</t>
  </si>
  <si>
    <t>SWR11936</t>
  </si>
  <si>
    <t>SWR11003</t>
  </si>
  <si>
    <t>SWR11954</t>
  </si>
  <si>
    <r>
      <t xml:space="preserve">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 back filling the trench with earth, levelling and and removing the debris from the site inluding the cost of lead and lift etc - .depth
of the trench) LT -0.85 mts, 11 KV-1.05Mtrs &amp; 33 KV - 1.20 mtrs. -  </t>
    </r>
    <r>
      <rPr>
        <b/>
        <sz val="11"/>
        <color theme="1"/>
        <rFont val="Arial"/>
        <family val="2"/>
      </rPr>
      <t xml:space="preserve">Along the CC / BT multi layer road requiring compressor </t>
    </r>
    <r>
      <rPr>
        <sz val="11"/>
        <color theme="1"/>
        <rFont val="Arial"/>
        <family val="2"/>
      </rPr>
      <t>- 33 KV 3x400 Sqmm Cable</t>
    </r>
  </si>
  <si>
    <r>
      <t xml:space="preserve">Excavation &amp; laying of UG Cable in Single Run - Laying of Single Run 33KV 3x400sqmm XLPE UG cable including excavation of trench of size 450mm wide1200mm for 33 KV form road level, providing of DWC/GI pipes whereever required depth is not acquiredas per the instructions of Engineer in Charge, the prorata basis rates to be adopted for 2 feet, 3feet depths and filling with sand 250mm above the cable and 50mm below the cable, laying of cable, placing 40mm shabad protective slabs, Providing of RFID markers on Shabad Stones wherever required , back filling the trench with earth, levelling and and removing the debris from the site inluding the cost of lead and lift etc - .depth
of the trench) LT -0.85 mts, 11 KV-1.05Mtrs &amp; 33 KV - 1.20 mtrs. </t>
    </r>
    <r>
      <rPr>
        <b/>
        <sz val="11"/>
        <color theme="1"/>
        <rFont val="Arial"/>
        <family val="2"/>
      </rPr>
      <t>Across the CC/ BT road crossing multi layer road requiring compressor wih hume pipe (excluding the cost of Hume Pipe) - 33 KV 3x400 Sqmm Cable</t>
    </r>
  </si>
  <si>
    <t>Laying of 33KV XLPE UG cable Single Run of Size in Hard Rock (1.2*0.45x1=0.54cum)</t>
  </si>
  <si>
    <r>
      <t xml:space="preserve">Raising of </t>
    </r>
    <r>
      <rPr>
        <b/>
        <sz val="11"/>
        <color theme="1"/>
        <rFont val="Arial"/>
        <family val="2"/>
      </rPr>
      <t>Single run</t>
    </r>
    <r>
      <rPr>
        <sz val="11"/>
        <color theme="1"/>
        <rFont val="Arial"/>
        <family val="2"/>
      </rPr>
      <t xml:space="preserve"> 33KV 3x400sqmm UG  cable on already erected support with wooden / MS clamps and connecting it to over head line with cable jumpers including cost of required wooden cleats, lugs and bolts and nuts through GI pipe (excluding the cost of GI pipe) </t>
    </r>
  </si>
  <si>
    <r>
      <rPr>
        <b/>
        <u/>
        <sz val="11"/>
        <rFont val="Arial"/>
        <family val="2"/>
      </rPr>
      <t>Name of the Work :-</t>
    </r>
    <r>
      <rPr>
        <b/>
        <sz val="11"/>
        <rFont val="Arial"/>
        <family val="2"/>
      </rPr>
      <t xml:space="preserve"> </t>
    </r>
    <r>
      <rPr>
        <sz val="11"/>
        <rFont val="Arial"/>
        <family val="2"/>
      </rPr>
      <t xml:space="preserve">  Providing of alternate source of supply to 33/11KV Panjesha SS from 220/132/33KV Chandrayangutta EHT SS by laying of 2.5KM of 33KV interlinking single run UG Cable(3X400 Sqmm. XLPE)from 33/11KV Yakathpura SS to 33/11KV Panjesha SS in Hyderabad South Division of Hyderabad South Circle in Master Plan SD-III of Masterplan Division-II of Masterplan Hyderabad Circle under T&amp;D Improvement works(Summer Action Plan 2025)</t>
    </r>
  </si>
  <si>
    <t>Grand Total:</t>
  </si>
  <si>
    <t>EMD</t>
  </si>
  <si>
    <t>Cable L</t>
  </si>
</sst>
</file>

<file path=xl/styles.xml><?xml version="1.0" encoding="utf-8"?>
<styleSheet xmlns="http://schemas.openxmlformats.org/spreadsheetml/2006/main">
  <numFmts count="2">
    <numFmt numFmtId="43" formatCode="_ * #,##0.00_ ;_ * \-#,##0.00_ ;_ * &quot;-&quot;??_ ;_ @_ "/>
    <numFmt numFmtId="164" formatCode="_(* #,##0.00_);_(* \(#,##0.00\);_(* &quot;-&quot;??_);_(@_)"/>
  </numFmts>
  <fonts count="15">
    <font>
      <sz val="11"/>
      <color theme="1"/>
      <name val="Calibri"/>
      <family val="2"/>
      <scheme val="minor"/>
    </font>
    <font>
      <sz val="11"/>
      <color theme="1"/>
      <name val="Calibri"/>
      <family val="2"/>
      <scheme val="minor"/>
    </font>
    <font>
      <b/>
      <u/>
      <sz val="16"/>
      <name val="Bookman Old Style"/>
      <family val="1"/>
    </font>
    <font>
      <b/>
      <sz val="11"/>
      <name val="Arial"/>
      <family val="2"/>
    </font>
    <font>
      <b/>
      <u/>
      <sz val="11"/>
      <name val="Arial"/>
      <family val="2"/>
    </font>
    <font>
      <sz val="11"/>
      <name val="Arial"/>
      <family val="2"/>
    </font>
    <font>
      <u/>
      <sz val="11"/>
      <name val="Arial"/>
      <family val="2"/>
    </font>
    <font>
      <sz val="11"/>
      <color theme="1"/>
      <name val="Arial"/>
      <family val="2"/>
    </font>
    <font>
      <sz val="10"/>
      <name val="Arial"/>
      <family val="2"/>
    </font>
    <font>
      <b/>
      <sz val="13"/>
      <name val="Book Antiqua"/>
      <family val="1"/>
    </font>
    <font>
      <sz val="10"/>
      <color rgb="FF000000"/>
      <name val="Times New Roman"/>
      <family val="1"/>
    </font>
    <font>
      <b/>
      <sz val="14"/>
      <color theme="1"/>
      <name val="Book Antiqua"/>
      <family val="1"/>
    </font>
    <font>
      <sz val="12.5"/>
      <color theme="1"/>
      <name val="Book Antiqua"/>
      <family val="1"/>
    </font>
    <font>
      <b/>
      <sz val="11"/>
      <color theme="1"/>
      <name val="Arial"/>
      <family val="2"/>
    </font>
    <font>
      <sz val="11"/>
      <color indexed="8"/>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1">
    <xf numFmtId="0" fontId="0" fillId="0" borderId="0"/>
    <xf numFmtId="164" fontId="1" fillId="0" borderId="0" applyFont="0" applyFill="0" applyBorder="0" applyAlignment="0" applyProtection="0"/>
    <xf numFmtId="0" fontId="8" fillId="0" borderId="0"/>
    <xf numFmtId="0" fontId="8" fillId="0" borderId="0"/>
    <xf numFmtId="0" fontId="8" fillId="0" borderId="0"/>
    <xf numFmtId="0" fontId="8" fillId="0" borderId="0"/>
    <xf numFmtId="0" fontId="1" fillId="0" borderId="0"/>
    <xf numFmtId="0" fontId="8" fillId="0" borderId="0"/>
    <xf numFmtId="0" fontId="1" fillId="0" borderId="0"/>
    <xf numFmtId="0" fontId="1" fillId="0" borderId="0"/>
    <xf numFmtId="0" fontId="10" fillId="0" borderId="0"/>
  </cellStyleXfs>
  <cellXfs count="38">
    <xf numFmtId="0" fontId="0" fillId="0" borderId="0" xfId="0"/>
    <xf numFmtId="0" fontId="3" fillId="2" borderId="4" xfId="0" applyFont="1" applyFill="1" applyBorder="1" applyAlignment="1">
      <alignment horizontal="center" vertical="center" wrapText="1"/>
    </xf>
    <xf numFmtId="2" fontId="3" fillId="2" borderId="4" xfId="0" applyNumberFormat="1" applyFont="1" applyFill="1" applyBorder="1" applyAlignment="1">
      <alignment horizontal="right" vertical="center" wrapText="1"/>
    </xf>
    <xf numFmtId="43" fontId="3" fillId="2" borderId="4" xfId="1" applyNumberFormat="1" applyFont="1" applyFill="1" applyBorder="1" applyAlignment="1">
      <alignment horizontal="center" vertical="center" wrapText="1"/>
    </xf>
    <xf numFmtId="2" fontId="3" fillId="2" borderId="4" xfId="0" applyNumberFormat="1" applyFont="1" applyFill="1" applyBorder="1" applyAlignment="1">
      <alignment horizontal="center" vertical="center" wrapText="1"/>
    </xf>
    <xf numFmtId="0" fontId="7" fillId="0" borderId="0" xfId="0" applyFont="1"/>
    <xf numFmtId="0" fontId="7" fillId="0" borderId="0" xfId="0" applyFont="1" applyAlignment="1">
      <alignment horizontal="left" vertical="center"/>
    </xf>
    <xf numFmtId="2" fontId="9" fillId="2" borderId="4" xfId="0" applyNumberFormat="1" applyFont="1" applyFill="1" applyBorder="1" applyAlignment="1">
      <alignment horizontal="right" vertical="center" wrapText="1"/>
    </xf>
    <xf numFmtId="2" fontId="11" fillId="0" borderId="4" xfId="0" applyNumberFormat="1" applyFont="1" applyBorder="1" applyAlignment="1">
      <alignment horizontal="center" vertical="center"/>
    </xf>
    <xf numFmtId="0" fontId="12" fillId="0" borderId="4" xfId="0" applyFont="1" applyBorder="1" applyAlignment="1">
      <alignment horizontal="center" vertical="center"/>
    </xf>
    <xf numFmtId="0" fontId="0" fillId="0" borderId="0" xfId="0" applyAlignment="1">
      <alignment horizontal="center" vertical="center"/>
    </xf>
    <xf numFmtId="0" fontId="0" fillId="0" borderId="0" xfId="0" applyAlignment="1">
      <alignment horizontal="right" vertical="center"/>
    </xf>
    <xf numFmtId="0" fontId="7" fillId="0" borderId="4" xfId="0" applyFont="1" applyBorder="1" applyAlignment="1">
      <alignment horizontal="center" vertical="center"/>
    </xf>
    <xf numFmtId="0" fontId="7" fillId="0" borderId="4" xfId="6" applyFont="1" applyFill="1" applyBorder="1" applyAlignment="1">
      <alignment horizontal="left" vertical="center" wrapText="1"/>
    </xf>
    <xf numFmtId="0" fontId="7" fillId="0" borderId="4" xfId="6" applyFont="1" applyBorder="1" applyAlignment="1">
      <alignment vertical="center" wrapText="1"/>
    </xf>
    <xf numFmtId="0" fontId="7" fillId="0" borderId="3" xfId="6" applyFont="1" applyBorder="1" applyAlignment="1">
      <alignment vertical="center" wrapText="1"/>
    </xf>
    <xf numFmtId="0" fontId="0" fillId="0" borderId="0" xfId="0" applyFont="1"/>
    <xf numFmtId="0" fontId="7" fillId="0" borderId="4" xfId="0" applyFont="1" applyBorder="1" applyAlignment="1">
      <alignment vertical="center"/>
    </xf>
    <xf numFmtId="0" fontId="7" fillId="0" borderId="4" xfId="6" applyFont="1" applyBorder="1" applyAlignment="1">
      <alignment horizontal="left" vertical="center" wrapText="1"/>
    </xf>
    <xf numFmtId="0" fontId="14" fillId="2" borderId="4" xfId="0" applyFont="1" applyFill="1" applyBorder="1" applyAlignment="1">
      <alignment horizontal="left" vertical="center" wrapText="1"/>
    </xf>
    <xf numFmtId="2" fontId="7" fillId="0" borderId="4" xfId="0" applyNumberFormat="1" applyFont="1" applyBorder="1" applyAlignment="1">
      <alignment vertical="center"/>
    </xf>
    <xf numFmtId="0" fontId="7" fillId="0" borderId="4" xfId="0" applyFont="1" applyBorder="1" applyAlignment="1">
      <alignment horizontal="left" vertical="center"/>
    </xf>
    <xf numFmtId="0" fontId="14" fillId="0" borderId="4" xfId="0" applyFont="1" applyFill="1" applyBorder="1" applyAlignment="1">
      <alignment horizontal="left" vertical="center" wrapText="1"/>
    </xf>
    <xf numFmtId="4" fontId="7" fillId="0" borderId="4" xfId="0" applyNumberFormat="1" applyFont="1" applyBorder="1" applyAlignment="1">
      <alignment vertical="center"/>
    </xf>
    <xf numFmtId="0" fontId="7" fillId="0" borderId="4" xfId="0" applyFont="1" applyBorder="1" applyAlignment="1">
      <alignment horizontal="left" vertical="center" wrapText="1"/>
    </xf>
    <xf numFmtId="0" fontId="7" fillId="0" borderId="4" xfId="0" applyFont="1" applyFill="1" applyBorder="1" applyAlignment="1">
      <alignment horizontal="left" vertical="center" wrapText="1"/>
    </xf>
    <xf numFmtId="0" fontId="5" fillId="0" borderId="4" xfId="0" applyFont="1" applyBorder="1" applyAlignment="1">
      <alignment horizontal="left" vertical="center" wrapText="1"/>
    </xf>
    <xf numFmtId="0" fontId="7" fillId="0" borderId="4" xfId="0" applyFont="1" applyFill="1" applyBorder="1" applyAlignment="1">
      <alignment horizontal="left" vertical="center"/>
    </xf>
    <xf numFmtId="2" fontId="7" fillId="0" borderId="4" xfId="0" applyNumberFormat="1" applyFont="1" applyBorder="1" applyAlignment="1">
      <alignment horizontal="left" vertical="center"/>
    </xf>
    <xf numFmtId="3" fontId="7" fillId="0" borderId="4" xfId="0" applyNumberFormat="1" applyFont="1" applyBorder="1" applyAlignment="1">
      <alignment vertical="center"/>
    </xf>
    <xf numFmtId="0" fontId="11" fillId="0" borderId="4" xfId="0" applyFont="1" applyBorder="1" applyAlignment="1">
      <alignment horizontal="right" vertical="center"/>
    </xf>
    <xf numFmtId="0" fontId="12" fillId="0" borderId="4" xfId="0" applyFont="1" applyBorder="1" applyAlignment="1">
      <alignment horizontal="right" vertical="center"/>
    </xf>
    <xf numFmtId="0" fontId="2" fillId="2" borderId="0" xfId="0" applyFont="1" applyFill="1" applyAlignment="1">
      <alignment horizontal="center" vertical="center"/>
    </xf>
    <xf numFmtId="0" fontId="3" fillId="2" borderId="1" xfId="0" applyFont="1" applyFill="1" applyBorder="1" applyAlignment="1">
      <alignment horizontal="left" vertical="center" wrapText="1"/>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1" xfId="0" applyFont="1" applyFill="1" applyBorder="1" applyAlignment="1">
      <alignment horizontal="left" vertical="center" wrapText="1"/>
    </xf>
    <xf numFmtId="9" fontId="0" fillId="0" borderId="0" xfId="0" applyNumberFormat="1" applyAlignment="1">
      <alignment horizontal="center" vertical="center"/>
    </xf>
  </cellXfs>
  <cellStyles count="11">
    <cellStyle name="Comma 2" xfId="1"/>
    <cellStyle name="Normal" xfId="0" builtinId="0"/>
    <cellStyle name="Normal 10" xfId="7"/>
    <cellStyle name="Normal 2 3 2 3 7" xfId="8"/>
    <cellStyle name="Normal 2 3 2 3 7 3" xfId="9"/>
    <cellStyle name="Normal 2 5" xfId="10"/>
    <cellStyle name="Normal 3" xfId="4"/>
    <cellStyle name="Normal 4" xfId="2"/>
    <cellStyle name="Normal 5" xfId="3"/>
    <cellStyle name="Normal 6" xfId="5"/>
    <cellStyle name="Normal 8" xfId="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58"/>
  <sheetViews>
    <sheetView tabSelected="1" view="pageBreakPreview" topLeftCell="A46" zoomScaleSheetLayoutView="100" workbookViewId="0">
      <selection activeCell="J51" sqref="J51"/>
    </sheetView>
  </sheetViews>
  <sheetFormatPr defaultRowHeight="15"/>
  <cols>
    <col min="1" max="1" width="5.140625" style="10" customWidth="1"/>
    <col min="2" max="2" width="10.140625" style="11" bestFit="1" customWidth="1"/>
    <col min="3" max="3" width="72.85546875" style="10" customWidth="1"/>
    <col min="4" max="4" width="6.7109375" style="10" customWidth="1"/>
    <col min="5" max="5" width="10" style="10" customWidth="1"/>
    <col min="6" max="6" width="13" style="10" bestFit="1" customWidth="1"/>
    <col min="7" max="7" width="12" style="10" bestFit="1" customWidth="1"/>
    <col min="8" max="8" width="6.140625" style="10" bestFit="1" customWidth="1"/>
    <col min="9" max="9" width="16.42578125" style="10" bestFit="1" customWidth="1"/>
  </cols>
  <sheetData>
    <row r="1" spans="1:9" ht="20.25">
      <c r="A1" s="32" t="s">
        <v>0</v>
      </c>
      <c r="B1" s="32"/>
      <c r="C1" s="32"/>
      <c r="D1" s="32"/>
      <c r="E1" s="32"/>
      <c r="F1" s="32"/>
      <c r="G1" s="32"/>
      <c r="H1" s="32"/>
      <c r="I1" s="32"/>
    </row>
    <row r="2" spans="1:9" ht="71.25" customHeight="1">
      <c r="A2" s="33" t="s">
        <v>113</v>
      </c>
      <c r="B2" s="34"/>
      <c r="C2" s="34"/>
      <c r="D2" s="34"/>
      <c r="E2" s="34"/>
      <c r="F2" s="34"/>
      <c r="G2" s="34"/>
      <c r="H2" s="34"/>
      <c r="I2" s="35"/>
    </row>
    <row r="3" spans="1:9" ht="31.5" customHeight="1">
      <c r="A3" s="36" t="s">
        <v>104</v>
      </c>
      <c r="B3" s="34"/>
      <c r="C3" s="34"/>
      <c r="D3" s="34"/>
      <c r="E3" s="34"/>
      <c r="F3" s="34"/>
      <c r="G3" s="34"/>
      <c r="H3" s="34"/>
      <c r="I3" s="35"/>
    </row>
    <row r="4" spans="1:9" s="5" customFormat="1" ht="75">
      <c r="A4" s="1" t="s">
        <v>1</v>
      </c>
      <c r="B4" s="2" t="s">
        <v>2</v>
      </c>
      <c r="C4" s="1" t="s">
        <v>3</v>
      </c>
      <c r="D4" s="1" t="s">
        <v>4</v>
      </c>
      <c r="E4" s="1" t="s">
        <v>5</v>
      </c>
      <c r="F4" s="1" t="s">
        <v>6</v>
      </c>
      <c r="G4" s="3" t="s">
        <v>7</v>
      </c>
      <c r="H4" s="1" t="s">
        <v>8</v>
      </c>
      <c r="I4" s="4" t="s">
        <v>9</v>
      </c>
    </row>
    <row r="5" spans="1:9" s="6" customFormat="1" ht="14.25">
      <c r="A5" s="12">
        <v>1</v>
      </c>
      <c r="B5" s="17">
        <v>2.5</v>
      </c>
      <c r="C5" s="18" t="s">
        <v>52</v>
      </c>
      <c r="D5" s="19" t="s">
        <v>10</v>
      </c>
      <c r="E5" s="19" t="s">
        <v>11</v>
      </c>
      <c r="F5" s="17" t="s">
        <v>53</v>
      </c>
      <c r="G5" s="20">
        <v>765</v>
      </c>
      <c r="H5" s="21" t="s">
        <v>54</v>
      </c>
      <c r="I5" s="28">
        <f t="shared" ref="I5:I48" si="0">B5*G5</f>
        <v>1912.5</v>
      </c>
    </row>
    <row r="6" spans="1:9" s="6" customFormat="1" ht="14.25">
      <c r="A6" s="12">
        <v>2</v>
      </c>
      <c r="B6" s="17">
        <v>9</v>
      </c>
      <c r="C6" s="18" t="s">
        <v>55</v>
      </c>
      <c r="D6" s="19" t="s">
        <v>10</v>
      </c>
      <c r="E6" s="19" t="s">
        <v>11</v>
      </c>
      <c r="F6" s="17" t="s">
        <v>47</v>
      </c>
      <c r="G6" s="20">
        <v>1024</v>
      </c>
      <c r="H6" s="21" t="s">
        <v>48</v>
      </c>
      <c r="I6" s="28">
        <f t="shared" si="0"/>
        <v>9216</v>
      </c>
    </row>
    <row r="7" spans="1:9" s="6" customFormat="1" ht="71.25">
      <c r="A7" s="12">
        <v>3</v>
      </c>
      <c r="B7" s="17">
        <v>5</v>
      </c>
      <c r="C7" s="18" t="s">
        <v>99</v>
      </c>
      <c r="D7" s="19" t="s">
        <v>10</v>
      </c>
      <c r="E7" s="19" t="s">
        <v>11</v>
      </c>
      <c r="F7" s="17" t="s">
        <v>13</v>
      </c>
      <c r="G7" s="20">
        <v>3299.7</v>
      </c>
      <c r="H7" s="21" t="s">
        <v>12</v>
      </c>
      <c r="I7" s="28">
        <f t="shared" si="0"/>
        <v>16498.5</v>
      </c>
    </row>
    <row r="8" spans="1:9" s="6" customFormat="1" ht="24" customHeight="1">
      <c r="A8" s="12">
        <v>4</v>
      </c>
      <c r="B8" s="17">
        <v>9</v>
      </c>
      <c r="C8" s="18" t="s">
        <v>56</v>
      </c>
      <c r="D8" s="22" t="s">
        <v>10</v>
      </c>
      <c r="E8" s="22" t="s">
        <v>11</v>
      </c>
      <c r="F8" s="17" t="s">
        <v>49</v>
      </c>
      <c r="G8" s="20">
        <v>1024</v>
      </c>
      <c r="H8" s="21" t="s">
        <v>48</v>
      </c>
      <c r="I8" s="28">
        <f t="shared" si="0"/>
        <v>9216</v>
      </c>
    </row>
    <row r="9" spans="1:9" s="6" customFormat="1" ht="186.75">
      <c r="A9" s="12">
        <v>5</v>
      </c>
      <c r="B9" s="23">
        <v>1400</v>
      </c>
      <c r="C9" s="13" t="s">
        <v>109</v>
      </c>
      <c r="D9" s="19" t="s">
        <v>10</v>
      </c>
      <c r="E9" s="19" t="s">
        <v>11</v>
      </c>
      <c r="F9" s="17" t="s">
        <v>105</v>
      </c>
      <c r="G9" s="20">
        <v>1175.56</v>
      </c>
      <c r="H9" s="21" t="s">
        <v>34</v>
      </c>
      <c r="I9" s="28">
        <f t="shared" si="0"/>
        <v>1645784</v>
      </c>
    </row>
    <row r="10" spans="1:9" s="6" customFormat="1" ht="202.5">
      <c r="A10" s="12">
        <v>6</v>
      </c>
      <c r="B10" s="17">
        <v>100</v>
      </c>
      <c r="C10" s="13" t="s">
        <v>110</v>
      </c>
      <c r="D10" s="19" t="s">
        <v>10</v>
      </c>
      <c r="E10" s="19" t="s">
        <v>11</v>
      </c>
      <c r="F10" s="17" t="s">
        <v>106</v>
      </c>
      <c r="G10" s="20">
        <v>1319.84</v>
      </c>
      <c r="H10" s="21" t="s">
        <v>34</v>
      </c>
      <c r="I10" s="28">
        <f t="shared" si="0"/>
        <v>131984</v>
      </c>
    </row>
    <row r="11" spans="1:9" s="6" customFormat="1" ht="28.5">
      <c r="A11" s="12">
        <v>7</v>
      </c>
      <c r="B11" s="29">
        <v>1000</v>
      </c>
      <c r="C11" s="14" t="s">
        <v>111</v>
      </c>
      <c r="D11" s="19" t="s">
        <v>10</v>
      </c>
      <c r="E11" s="19" t="s">
        <v>11</v>
      </c>
      <c r="F11" s="17" t="s">
        <v>107</v>
      </c>
      <c r="G11" s="20">
        <v>1287</v>
      </c>
      <c r="H11" s="21" t="s">
        <v>29</v>
      </c>
      <c r="I11" s="28">
        <f t="shared" si="0"/>
        <v>1287000</v>
      </c>
    </row>
    <row r="12" spans="1:9" s="6" customFormat="1" ht="14.25">
      <c r="A12" s="12">
        <v>9</v>
      </c>
      <c r="B12" s="17">
        <v>25</v>
      </c>
      <c r="C12" s="18" t="s">
        <v>57</v>
      </c>
      <c r="D12" s="19" t="s">
        <v>10</v>
      </c>
      <c r="E12" s="19" t="s">
        <v>11</v>
      </c>
      <c r="F12" s="17" t="s">
        <v>58</v>
      </c>
      <c r="G12" s="20">
        <v>2745</v>
      </c>
      <c r="H12" s="21" t="s">
        <v>12</v>
      </c>
      <c r="I12" s="28">
        <f t="shared" si="0"/>
        <v>68625</v>
      </c>
    </row>
    <row r="13" spans="1:9" s="6" customFormat="1" ht="14.25">
      <c r="A13" s="12">
        <v>10</v>
      </c>
      <c r="B13" s="17">
        <v>9</v>
      </c>
      <c r="C13" s="18" t="s">
        <v>59</v>
      </c>
      <c r="D13" s="19" t="s">
        <v>10</v>
      </c>
      <c r="E13" s="19" t="s">
        <v>11</v>
      </c>
      <c r="F13" s="17" t="s">
        <v>60</v>
      </c>
      <c r="G13" s="20">
        <v>5700.78</v>
      </c>
      <c r="H13" s="21" t="s">
        <v>12</v>
      </c>
      <c r="I13" s="28">
        <f t="shared" si="0"/>
        <v>51307.02</v>
      </c>
    </row>
    <row r="14" spans="1:9" s="6" customFormat="1" ht="14.25">
      <c r="A14" s="12">
        <v>11</v>
      </c>
      <c r="B14" s="17">
        <v>600</v>
      </c>
      <c r="C14" s="18" t="s">
        <v>61</v>
      </c>
      <c r="D14" s="19" t="s">
        <v>10</v>
      </c>
      <c r="E14" s="19" t="s">
        <v>24</v>
      </c>
      <c r="F14" s="17" t="s">
        <v>62</v>
      </c>
      <c r="G14" s="20">
        <v>1044</v>
      </c>
      <c r="H14" s="21" t="s">
        <v>34</v>
      </c>
      <c r="I14" s="28">
        <f t="shared" si="0"/>
        <v>626400</v>
      </c>
    </row>
    <row r="15" spans="1:9" s="6" customFormat="1" ht="14.25">
      <c r="A15" s="12">
        <v>12</v>
      </c>
      <c r="B15" s="17">
        <v>500</v>
      </c>
      <c r="C15" s="18" t="s">
        <v>63</v>
      </c>
      <c r="D15" s="19" t="s">
        <v>10</v>
      </c>
      <c r="E15" s="19" t="s">
        <v>24</v>
      </c>
      <c r="F15" s="17" t="s">
        <v>64</v>
      </c>
      <c r="G15" s="20">
        <v>1012</v>
      </c>
      <c r="H15" s="21" t="s">
        <v>34</v>
      </c>
      <c r="I15" s="28">
        <f t="shared" si="0"/>
        <v>506000</v>
      </c>
    </row>
    <row r="16" spans="1:9" s="6" customFormat="1" ht="14.25">
      <c r="A16" s="12">
        <v>13</v>
      </c>
      <c r="B16" s="17">
        <v>100</v>
      </c>
      <c r="C16" s="18" t="s">
        <v>65</v>
      </c>
      <c r="D16" s="19" t="s">
        <v>10</v>
      </c>
      <c r="E16" s="19" t="s">
        <v>24</v>
      </c>
      <c r="F16" s="17" t="s">
        <v>66</v>
      </c>
      <c r="G16" s="20">
        <v>125</v>
      </c>
      <c r="H16" s="21" t="s">
        <v>34</v>
      </c>
      <c r="I16" s="28">
        <f t="shared" si="0"/>
        <v>12500</v>
      </c>
    </row>
    <row r="17" spans="1:9" s="6" customFormat="1" ht="28.5">
      <c r="A17" s="12">
        <v>14</v>
      </c>
      <c r="B17" s="17">
        <v>6</v>
      </c>
      <c r="C17" s="18" t="s">
        <v>67</v>
      </c>
      <c r="D17" s="19" t="s">
        <v>10</v>
      </c>
      <c r="E17" s="19" t="s">
        <v>11</v>
      </c>
      <c r="F17" s="17" t="s">
        <v>35</v>
      </c>
      <c r="G17" s="20">
        <v>2764.76</v>
      </c>
      <c r="H17" s="21" t="s">
        <v>12</v>
      </c>
      <c r="I17" s="28">
        <f t="shared" si="0"/>
        <v>16588.560000000001</v>
      </c>
    </row>
    <row r="18" spans="1:9" s="6" customFormat="1" ht="57.75">
      <c r="A18" s="12">
        <v>15</v>
      </c>
      <c r="B18" s="17">
        <v>60</v>
      </c>
      <c r="C18" s="15" t="s">
        <v>112</v>
      </c>
      <c r="D18" s="19" t="s">
        <v>10</v>
      </c>
      <c r="E18" s="19" t="s">
        <v>11</v>
      </c>
      <c r="F18" s="17" t="s">
        <v>108</v>
      </c>
      <c r="G18" s="20">
        <v>135.66</v>
      </c>
      <c r="H18" s="21" t="s">
        <v>34</v>
      </c>
      <c r="I18" s="28">
        <f t="shared" si="0"/>
        <v>8139.5999999999995</v>
      </c>
    </row>
    <row r="19" spans="1:9" s="6" customFormat="1" ht="28.5">
      <c r="A19" s="12">
        <v>16</v>
      </c>
      <c r="B19" s="23">
        <v>2200</v>
      </c>
      <c r="C19" s="18" t="s">
        <v>68</v>
      </c>
      <c r="D19" s="19" t="s">
        <v>10</v>
      </c>
      <c r="E19" s="19" t="s">
        <v>11</v>
      </c>
      <c r="F19" s="17" t="s">
        <v>69</v>
      </c>
      <c r="G19" s="20">
        <v>30</v>
      </c>
      <c r="H19" s="21" t="s">
        <v>34</v>
      </c>
      <c r="I19" s="28">
        <f t="shared" si="0"/>
        <v>66000</v>
      </c>
    </row>
    <row r="20" spans="1:9" s="6" customFormat="1" ht="71.25">
      <c r="A20" s="12">
        <v>17</v>
      </c>
      <c r="B20" s="17">
        <v>25</v>
      </c>
      <c r="C20" s="18" t="s">
        <v>70</v>
      </c>
      <c r="D20" s="19" t="s">
        <v>10</v>
      </c>
      <c r="E20" s="19" t="s">
        <v>24</v>
      </c>
      <c r="F20" s="17" t="s">
        <v>71</v>
      </c>
      <c r="G20" s="20">
        <v>484</v>
      </c>
      <c r="H20" s="21" t="s">
        <v>12</v>
      </c>
      <c r="I20" s="28">
        <f t="shared" si="0"/>
        <v>12100</v>
      </c>
    </row>
    <row r="21" spans="1:9" s="6" customFormat="1" ht="14.25">
      <c r="A21" s="12">
        <v>18</v>
      </c>
      <c r="B21" s="17">
        <v>1.35</v>
      </c>
      <c r="C21" s="18" t="s">
        <v>15</v>
      </c>
      <c r="D21" s="19" t="s">
        <v>10</v>
      </c>
      <c r="E21" s="19" t="s">
        <v>11</v>
      </c>
      <c r="F21" s="17" t="s">
        <v>16</v>
      </c>
      <c r="G21" s="20">
        <v>221</v>
      </c>
      <c r="H21" s="21" t="s">
        <v>17</v>
      </c>
      <c r="I21" s="28">
        <f t="shared" si="0"/>
        <v>298.35000000000002</v>
      </c>
    </row>
    <row r="22" spans="1:9" s="6" customFormat="1" ht="14.25">
      <c r="A22" s="12">
        <v>19</v>
      </c>
      <c r="B22" s="17">
        <v>1.35</v>
      </c>
      <c r="C22" s="18" t="s">
        <v>18</v>
      </c>
      <c r="D22" s="19" t="s">
        <v>10</v>
      </c>
      <c r="E22" s="19" t="s">
        <v>11</v>
      </c>
      <c r="F22" s="17" t="s">
        <v>19</v>
      </c>
      <c r="G22" s="20">
        <v>185</v>
      </c>
      <c r="H22" s="21" t="s">
        <v>17</v>
      </c>
      <c r="I22" s="28">
        <f t="shared" si="0"/>
        <v>249.75000000000003</v>
      </c>
    </row>
    <row r="23" spans="1:9" s="6" customFormat="1" ht="14.25">
      <c r="A23" s="12">
        <v>20</v>
      </c>
      <c r="B23" s="17">
        <v>18</v>
      </c>
      <c r="C23" s="18" t="s">
        <v>36</v>
      </c>
      <c r="D23" s="19" t="s">
        <v>10</v>
      </c>
      <c r="E23" s="19" t="s">
        <v>11</v>
      </c>
      <c r="F23" s="17" t="s">
        <v>37</v>
      </c>
      <c r="G23" s="20">
        <v>76</v>
      </c>
      <c r="H23" s="21" t="s">
        <v>12</v>
      </c>
      <c r="I23" s="28">
        <f t="shared" si="0"/>
        <v>1368</v>
      </c>
    </row>
    <row r="24" spans="1:9" s="6" customFormat="1" ht="42.75">
      <c r="A24" s="12">
        <v>21</v>
      </c>
      <c r="B24" s="17">
        <v>5.85</v>
      </c>
      <c r="C24" s="18" t="s">
        <v>20</v>
      </c>
      <c r="D24" s="19" t="s">
        <v>10</v>
      </c>
      <c r="E24" s="19" t="s">
        <v>11</v>
      </c>
      <c r="F24" s="17" t="s">
        <v>21</v>
      </c>
      <c r="G24" s="20">
        <v>412.08</v>
      </c>
      <c r="H24" s="21" t="s">
        <v>17</v>
      </c>
      <c r="I24" s="28">
        <f t="shared" si="0"/>
        <v>2410.6679999999997</v>
      </c>
    </row>
    <row r="25" spans="1:9" s="6" customFormat="1" ht="14.25">
      <c r="A25" s="12">
        <v>22</v>
      </c>
      <c r="B25" s="17">
        <v>18</v>
      </c>
      <c r="C25" s="18" t="s">
        <v>38</v>
      </c>
      <c r="D25" s="19" t="s">
        <v>10</v>
      </c>
      <c r="E25" s="19" t="s">
        <v>11</v>
      </c>
      <c r="F25" s="17" t="s">
        <v>39</v>
      </c>
      <c r="G25" s="20">
        <v>50</v>
      </c>
      <c r="H25" s="21" t="s">
        <v>12</v>
      </c>
      <c r="I25" s="28">
        <f t="shared" si="0"/>
        <v>900</v>
      </c>
    </row>
    <row r="26" spans="1:9" s="6" customFormat="1" ht="42.75">
      <c r="A26" s="12">
        <v>23</v>
      </c>
      <c r="B26" s="17">
        <v>12</v>
      </c>
      <c r="C26" s="18" t="s">
        <v>72</v>
      </c>
      <c r="D26" s="19" t="s">
        <v>10</v>
      </c>
      <c r="E26" s="19" t="s">
        <v>11</v>
      </c>
      <c r="F26" s="17" t="s">
        <v>73</v>
      </c>
      <c r="G26" s="20">
        <v>512.54999999999995</v>
      </c>
      <c r="H26" s="21" t="s">
        <v>12</v>
      </c>
      <c r="I26" s="28">
        <f t="shared" si="0"/>
        <v>6150.5999999999995</v>
      </c>
    </row>
    <row r="27" spans="1:9" s="6" customFormat="1" ht="42.75">
      <c r="A27" s="12">
        <v>24</v>
      </c>
      <c r="B27" s="17">
        <v>18</v>
      </c>
      <c r="C27" s="18" t="s">
        <v>74</v>
      </c>
      <c r="D27" s="19" t="s">
        <v>10</v>
      </c>
      <c r="E27" s="19" t="s">
        <v>11</v>
      </c>
      <c r="F27" s="17" t="s">
        <v>75</v>
      </c>
      <c r="G27" s="20">
        <v>1132</v>
      </c>
      <c r="H27" s="21" t="s">
        <v>12</v>
      </c>
      <c r="I27" s="28">
        <f t="shared" si="0"/>
        <v>20376</v>
      </c>
    </row>
    <row r="28" spans="1:9" s="6" customFormat="1" ht="28.5">
      <c r="A28" s="12">
        <v>25</v>
      </c>
      <c r="B28" s="17">
        <v>6</v>
      </c>
      <c r="C28" s="18" t="s">
        <v>100</v>
      </c>
      <c r="D28" s="19" t="s">
        <v>10</v>
      </c>
      <c r="E28" s="19" t="s">
        <v>11</v>
      </c>
      <c r="F28" s="17" t="s">
        <v>40</v>
      </c>
      <c r="G28" s="20">
        <v>990.68</v>
      </c>
      <c r="H28" s="21" t="s">
        <v>12</v>
      </c>
      <c r="I28" s="28">
        <f t="shared" si="0"/>
        <v>5944.08</v>
      </c>
    </row>
    <row r="29" spans="1:9" s="6" customFormat="1" ht="71.25">
      <c r="A29" s="12">
        <v>26</v>
      </c>
      <c r="B29" s="17">
        <v>3</v>
      </c>
      <c r="C29" s="24" t="s">
        <v>101</v>
      </c>
      <c r="D29" s="19" t="s">
        <v>10</v>
      </c>
      <c r="E29" s="19" t="s">
        <v>11</v>
      </c>
      <c r="F29" s="17" t="s">
        <v>76</v>
      </c>
      <c r="G29" s="20">
        <v>5670</v>
      </c>
      <c r="H29" s="21" t="s">
        <v>14</v>
      </c>
      <c r="I29" s="28">
        <f t="shared" si="0"/>
        <v>17010</v>
      </c>
    </row>
    <row r="30" spans="1:9" s="6" customFormat="1" ht="57">
      <c r="A30" s="12">
        <v>27</v>
      </c>
      <c r="B30" s="17">
        <v>6</v>
      </c>
      <c r="C30" s="25" t="s">
        <v>102</v>
      </c>
      <c r="D30" s="19" t="s">
        <v>10</v>
      </c>
      <c r="E30" s="19" t="s">
        <v>11</v>
      </c>
      <c r="F30" s="17" t="s">
        <v>77</v>
      </c>
      <c r="G30" s="20">
        <v>1934</v>
      </c>
      <c r="H30" s="21" t="s">
        <v>12</v>
      </c>
      <c r="I30" s="28">
        <f t="shared" si="0"/>
        <v>11604</v>
      </c>
    </row>
    <row r="31" spans="1:9" s="6" customFormat="1" ht="42.75">
      <c r="A31" s="12">
        <v>28</v>
      </c>
      <c r="B31" s="17">
        <v>155</v>
      </c>
      <c r="C31" s="24" t="s">
        <v>30</v>
      </c>
      <c r="D31" s="19" t="s">
        <v>10</v>
      </c>
      <c r="E31" s="19" t="s">
        <v>11</v>
      </c>
      <c r="F31" s="17" t="s">
        <v>31</v>
      </c>
      <c r="G31" s="20">
        <v>41</v>
      </c>
      <c r="H31" s="21" t="s">
        <v>29</v>
      </c>
      <c r="I31" s="28">
        <f t="shared" si="0"/>
        <v>6355</v>
      </c>
    </row>
    <row r="32" spans="1:9" s="6" customFormat="1" ht="42.75">
      <c r="A32" s="12">
        <v>29</v>
      </c>
      <c r="B32" s="17">
        <v>9.5399999999999991</v>
      </c>
      <c r="C32" s="24" t="s">
        <v>51</v>
      </c>
      <c r="D32" s="19" t="s">
        <v>10</v>
      </c>
      <c r="E32" s="19" t="s">
        <v>11</v>
      </c>
      <c r="F32" s="17" t="s">
        <v>41</v>
      </c>
      <c r="G32" s="20">
        <v>6579</v>
      </c>
      <c r="H32" s="21" t="s">
        <v>42</v>
      </c>
      <c r="I32" s="28">
        <f t="shared" si="0"/>
        <v>62763.659999999996</v>
      </c>
    </row>
    <row r="33" spans="1:9" s="6" customFormat="1" ht="14.25">
      <c r="A33" s="12">
        <v>30</v>
      </c>
      <c r="B33" s="17">
        <v>0.186</v>
      </c>
      <c r="C33" s="18" t="s">
        <v>43</v>
      </c>
      <c r="D33" s="19" t="s">
        <v>10</v>
      </c>
      <c r="E33" s="19" t="s">
        <v>11</v>
      </c>
      <c r="F33" s="17" t="s">
        <v>44</v>
      </c>
      <c r="G33" s="20">
        <v>3893</v>
      </c>
      <c r="H33" s="21" t="s">
        <v>42</v>
      </c>
      <c r="I33" s="28">
        <f t="shared" si="0"/>
        <v>724.09799999999996</v>
      </c>
    </row>
    <row r="34" spans="1:9" s="6" customFormat="1" ht="57">
      <c r="A34" s="12">
        <v>31</v>
      </c>
      <c r="B34" s="17">
        <v>0.97499999999999998</v>
      </c>
      <c r="C34" s="18" t="s">
        <v>22</v>
      </c>
      <c r="D34" s="19" t="s">
        <v>10</v>
      </c>
      <c r="E34" s="19" t="s">
        <v>11</v>
      </c>
      <c r="F34" s="17" t="s">
        <v>23</v>
      </c>
      <c r="G34" s="20">
        <v>3426</v>
      </c>
      <c r="H34" s="21" t="s">
        <v>17</v>
      </c>
      <c r="I34" s="28">
        <f t="shared" si="0"/>
        <v>3340.35</v>
      </c>
    </row>
    <row r="35" spans="1:9" s="16" customFormat="1">
      <c r="A35" s="12">
        <v>32</v>
      </c>
      <c r="B35" s="17">
        <v>3</v>
      </c>
      <c r="C35" s="26" t="s">
        <v>78</v>
      </c>
      <c r="D35" s="19" t="s">
        <v>10</v>
      </c>
      <c r="E35" s="19" t="s">
        <v>11</v>
      </c>
      <c r="F35" s="17" t="s">
        <v>79</v>
      </c>
      <c r="G35" s="20">
        <v>126</v>
      </c>
      <c r="H35" s="21" t="s">
        <v>12</v>
      </c>
      <c r="I35" s="28">
        <f t="shared" si="0"/>
        <v>378</v>
      </c>
    </row>
    <row r="36" spans="1:9" s="16" customFormat="1">
      <c r="A36" s="12">
        <v>33</v>
      </c>
      <c r="B36" s="17">
        <v>3</v>
      </c>
      <c r="C36" s="26" t="s">
        <v>80</v>
      </c>
      <c r="D36" s="19" t="s">
        <v>10</v>
      </c>
      <c r="E36" s="19" t="s">
        <v>11</v>
      </c>
      <c r="F36" s="17" t="s">
        <v>81</v>
      </c>
      <c r="G36" s="20">
        <v>79</v>
      </c>
      <c r="H36" s="21" t="s">
        <v>12</v>
      </c>
      <c r="I36" s="28">
        <f t="shared" si="0"/>
        <v>237</v>
      </c>
    </row>
    <row r="37" spans="1:9" s="16" customFormat="1">
      <c r="A37" s="12">
        <v>34</v>
      </c>
      <c r="B37" s="17">
        <v>3</v>
      </c>
      <c r="C37" s="26" t="s">
        <v>82</v>
      </c>
      <c r="D37" s="19" t="s">
        <v>10</v>
      </c>
      <c r="E37" s="19" t="s">
        <v>11</v>
      </c>
      <c r="F37" s="17" t="s">
        <v>83</v>
      </c>
      <c r="G37" s="20">
        <v>4500</v>
      </c>
      <c r="H37" s="21" t="s">
        <v>12</v>
      </c>
      <c r="I37" s="28">
        <f t="shared" si="0"/>
        <v>13500</v>
      </c>
    </row>
    <row r="38" spans="1:9" s="16" customFormat="1">
      <c r="A38" s="12">
        <v>35</v>
      </c>
      <c r="B38" s="17">
        <v>3</v>
      </c>
      <c r="C38" s="26" t="s">
        <v>84</v>
      </c>
      <c r="D38" s="19" t="s">
        <v>10</v>
      </c>
      <c r="E38" s="19" t="s">
        <v>11</v>
      </c>
      <c r="F38" s="17" t="s">
        <v>85</v>
      </c>
      <c r="G38" s="20">
        <v>146.63</v>
      </c>
      <c r="H38" s="21" t="s">
        <v>12</v>
      </c>
      <c r="I38" s="28">
        <f t="shared" si="0"/>
        <v>439.89</v>
      </c>
    </row>
    <row r="39" spans="1:9" s="16" customFormat="1" ht="28.5">
      <c r="A39" s="12">
        <v>36</v>
      </c>
      <c r="B39" s="17">
        <v>3</v>
      </c>
      <c r="C39" s="26" t="s">
        <v>45</v>
      </c>
      <c r="D39" s="19" t="s">
        <v>10</v>
      </c>
      <c r="E39" s="19" t="s">
        <v>11</v>
      </c>
      <c r="F39" s="17" t="s">
        <v>46</v>
      </c>
      <c r="G39" s="20">
        <v>142</v>
      </c>
      <c r="H39" s="21" t="s">
        <v>12</v>
      </c>
      <c r="I39" s="28">
        <f t="shared" si="0"/>
        <v>426</v>
      </c>
    </row>
    <row r="40" spans="1:9" s="16" customFormat="1">
      <c r="A40" s="12">
        <v>37</v>
      </c>
      <c r="B40" s="17">
        <v>9</v>
      </c>
      <c r="C40" s="21" t="s">
        <v>86</v>
      </c>
      <c r="D40" s="19" t="s">
        <v>10</v>
      </c>
      <c r="E40" s="19" t="s">
        <v>11</v>
      </c>
      <c r="F40" s="17" t="s">
        <v>87</v>
      </c>
      <c r="G40" s="20">
        <v>41</v>
      </c>
      <c r="H40" s="21" t="s">
        <v>12</v>
      </c>
      <c r="I40" s="28">
        <f t="shared" si="0"/>
        <v>369</v>
      </c>
    </row>
    <row r="41" spans="1:9" s="16" customFormat="1">
      <c r="A41" s="12">
        <v>38</v>
      </c>
      <c r="B41" s="17">
        <v>9</v>
      </c>
      <c r="C41" s="21" t="s">
        <v>88</v>
      </c>
      <c r="D41" s="19" t="s">
        <v>10</v>
      </c>
      <c r="E41" s="19" t="s">
        <v>11</v>
      </c>
      <c r="F41" s="17" t="s">
        <v>89</v>
      </c>
      <c r="G41" s="20">
        <v>35</v>
      </c>
      <c r="H41" s="21" t="s">
        <v>12</v>
      </c>
      <c r="I41" s="28">
        <f t="shared" si="0"/>
        <v>315</v>
      </c>
    </row>
    <row r="42" spans="1:9" s="16" customFormat="1">
      <c r="A42" s="12">
        <v>39</v>
      </c>
      <c r="B42" s="17">
        <v>3</v>
      </c>
      <c r="C42" s="21" t="s">
        <v>90</v>
      </c>
      <c r="D42" s="19" t="s">
        <v>10</v>
      </c>
      <c r="E42" s="19" t="s">
        <v>11</v>
      </c>
      <c r="F42" s="17" t="s">
        <v>91</v>
      </c>
      <c r="G42" s="20">
        <v>880</v>
      </c>
      <c r="H42" s="21" t="s">
        <v>14</v>
      </c>
      <c r="I42" s="28">
        <f t="shared" si="0"/>
        <v>2640</v>
      </c>
    </row>
    <row r="43" spans="1:9" s="16" customFormat="1">
      <c r="A43" s="12">
        <v>40</v>
      </c>
      <c r="B43" s="17">
        <v>6</v>
      </c>
      <c r="C43" s="27" t="s">
        <v>92</v>
      </c>
      <c r="D43" s="19" t="s">
        <v>10</v>
      </c>
      <c r="E43" s="19" t="s">
        <v>24</v>
      </c>
      <c r="F43" s="17" t="s">
        <v>93</v>
      </c>
      <c r="G43" s="20">
        <v>2789</v>
      </c>
      <c r="H43" s="21" t="s">
        <v>12</v>
      </c>
      <c r="I43" s="28">
        <f t="shared" si="0"/>
        <v>16734</v>
      </c>
    </row>
    <row r="44" spans="1:9" s="16" customFormat="1" ht="57">
      <c r="A44" s="12">
        <v>41</v>
      </c>
      <c r="B44" s="17">
        <v>6</v>
      </c>
      <c r="C44" s="18" t="s">
        <v>25</v>
      </c>
      <c r="D44" s="19" t="s">
        <v>10</v>
      </c>
      <c r="E44" s="19" t="s">
        <v>11</v>
      </c>
      <c r="F44" s="17" t="s">
        <v>26</v>
      </c>
      <c r="G44" s="20">
        <v>1234.2</v>
      </c>
      <c r="H44" s="21" t="s">
        <v>12</v>
      </c>
      <c r="I44" s="28">
        <f t="shared" si="0"/>
        <v>7405.2000000000007</v>
      </c>
    </row>
    <row r="45" spans="1:9" s="16" customFormat="1" ht="42.75">
      <c r="A45" s="12">
        <v>42</v>
      </c>
      <c r="B45" s="17">
        <v>6</v>
      </c>
      <c r="C45" s="18" t="s">
        <v>27</v>
      </c>
      <c r="D45" s="19" t="s">
        <v>10</v>
      </c>
      <c r="E45" s="19" t="s">
        <v>11</v>
      </c>
      <c r="F45" s="17" t="s">
        <v>28</v>
      </c>
      <c r="G45" s="20">
        <v>386</v>
      </c>
      <c r="H45" s="21" t="s">
        <v>12</v>
      </c>
      <c r="I45" s="28">
        <f t="shared" si="0"/>
        <v>2316</v>
      </c>
    </row>
    <row r="46" spans="1:9" s="16" customFormat="1">
      <c r="A46" s="12">
        <v>43</v>
      </c>
      <c r="B46" s="17">
        <v>3</v>
      </c>
      <c r="C46" s="18" t="s">
        <v>94</v>
      </c>
      <c r="D46" s="19" t="s">
        <v>10</v>
      </c>
      <c r="E46" s="19" t="s">
        <v>11</v>
      </c>
      <c r="F46" s="17" t="s">
        <v>95</v>
      </c>
      <c r="G46" s="20">
        <v>53</v>
      </c>
      <c r="H46" s="21" t="s">
        <v>12</v>
      </c>
      <c r="I46" s="28">
        <f t="shared" si="0"/>
        <v>159</v>
      </c>
    </row>
    <row r="47" spans="1:9" s="16" customFormat="1">
      <c r="A47" s="12">
        <v>44</v>
      </c>
      <c r="B47" s="17">
        <v>30</v>
      </c>
      <c r="C47" s="18" t="s">
        <v>96</v>
      </c>
      <c r="D47" s="19" t="s">
        <v>10</v>
      </c>
      <c r="E47" s="19" t="s">
        <v>24</v>
      </c>
      <c r="F47" s="17" t="s">
        <v>32</v>
      </c>
      <c r="G47" s="20">
        <v>117.5</v>
      </c>
      <c r="H47" s="21" t="s">
        <v>33</v>
      </c>
      <c r="I47" s="28">
        <f t="shared" si="0"/>
        <v>3525</v>
      </c>
    </row>
    <row r="48" spans="1:9" s="16" customFormat="1" ht="28.5">
      <c r="A48" s="12">
        <v>45</v>
      </c>
      <c r="B48" s="17">
        <v>6</v>
      </c>
      <c r="C48" s="24" t="s">
        <v>103</v>
      </c>
      <c r="D48" s="19" t="s">
        <v>10</v>
      </c>
      <c r="E48" s="19" t="s">
        <v>11</v>
      </c>
      <c r="F48" s="17" t="s">
        <v>50</v>
      </c>
      <c r="G48" s="20">
        <v>928</v>
      </c>
      <c r="H48" s="21" t="s">
        <v>12</v>
      </c>
      <c r="I48" s="28">
        <f t="shared" si="0"/>
        <v>5568</v>
      </c>
    </row>
    <row r="49" spans="1:10" ht="26.25" customHeight="1">
      <c r="A49" s="30" t="s">
        <v>98</v>
      </c>
      <c r="B49" s="30"/>
      <c r="C49" s="30"/>
      <c r="D49" s="30"/>
      <c r="E49" s="30"/>
      <c r="F49" s="30"/>
      <c r="G49" s="30"/>
      <c r="H49" s="30"/>
      <c r="I49" s="7">
        <f>SUM(I5:I48)</f>
        <v>4662777.8259999976</v>
      </c>
      <c r="J49">
        <v>4662777.8259999976</v>
      </c>
    </row>
    <row r="50" spans="1:10" ht="26.25" customHeight="1">
      <c r="A50" s="31" t="s">
        <v>97</v>
      </c>
      <c r="B50" s="31"/>
      <c r="C50" s="31"/>
      <c r="D50" s="31"/>
      <c r="E50" s="31"/>
      <c r="F50" s="31"/>
      <c r="G50" s="31"/>
      <c r="H50" s="31"/>
      <c r="I50" s="9">
        <f>I49*0.18</f>
        <v>839300.0086799995</v>
      </c>
      <c r="J50">
        <v>839300.0086799995</v>
      </c>
    </row>
    <row r="51" spans="1:10" ht="26.25" customHeight="1">
      <c r="A51" s="30" t="s">
        <v>114</v>
      </c>
      <c r="B51" s="30"/>
      <c r="C51" s="30"/>
      <c r="D51" s="30"/>
      <c r="E51" s="30"/>
      <c r="F51" s="30"/>
      <c r="G51" s="30"/>
      <c r="H51" s="30"/>
      <c r="I51" s="8">
        <f>I49+I50</f>
        <v>5502077.8346799966</v>
      </c>
      <c r="J51">
        <v>5502077.8346800003</v>
      </c>
    </row>
    <row r="54" spans="1:10">
      <c r="H54" s="10" t="s">
        <v>115</v>
      </c>
      <c r="I54" s="10">
        <f>I51*2%</f>
        <v>110041.55669359994</v>
      </c>
      <c r="J54">
        <v>110041.5566936</v>
      </c>
    </row>
    <row r="57" spans="1:10">
      <c r="G57" s="10" t="s">
        <v>116</v>
      </c>
      <c r="I57" s="10">
        <v>2500</v>
      </c>
    </row>
    <row r="58" spans="1:10">
      <c r="G58" s="37">
        <v>0.25</v>
      </c>
      <c r="I58" s="10">
        <f>I57*25%</f>
        <v>625</v>
      </c>
    </row>
  </sheetData>
  <mergeCells count="6">
    <mergeCell ref="A51:H51"/>
    <mergeCell ref="A1:I1"/>
    <mergeCell ref="A2:I2"/>
    <mergeCell ref="A3:I3"/>
    <mergeCell ref="A49:H49"/>
    <mergeCell ref="A50:H50"/>
  </mergeCells>
  <pageMargins left="0.47" right="0.2" top="0.45" bottom="0.5" header="0.31" footer="0.18"/>
  <pageSetup paperSize="5"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PANJESHA</vt:lpstr>
      <vt:lpstr>PANJESHA!Print_Area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Swetha R</dc:creator>
  <cp:lastModifiedBy>TSSPDCL</cp:lastModifiedBy>
  <cp:lastPrinted>2024-09-26T08:56:28Z</cp:lastPrinted>
  <dcterms:created xsi:type="dcterms:W3CDTF">2024-09-18T18:46:34Z</dcterms:created>
  <dcterms:modified xsi:type="dcterms:W3CDTF">2024-11-14T09:22:29Z</dcterms:modified>
</cp:coreProperties>
</file>