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35" windowWidth="20055" windowHeight="7170"/>
  </bookViews>
  <sheets>
    <sheet name="Schedule" sheetId="1" r:id="rId1"/>
    <sheet name="estimate" sheetId="2" r:id="rId2"/>
  </sheets>
  <externalReferences>
    <externalReference r:id="rId3"/>
    <externalReference r:id="rId4"/>
    <externalReference r:id="rId5"/>
  </externalReferences>
  <definedNames>
    <definedName name="_a3" hidden="1">{"pl_t&amp;d",#N/A,FALSE,"p&amp;l_t&amp;D_01_02 (2)"}</definedName>
    <definedName name="_aa1" hidden="1">{"pl_t&amp;d",#N/A,FALSE,"p&amp;l_t&amp;D_01_02 (2)"}</definedName>
    <definedName name="_B1" hidden="1">{"pl_t&amp;d",#N/A,FALSE,"p&amp;l_t&amp;D_01_02 (2)"}</definedName>
    <definedName name="_CAT04" hidden="1">{"pl_t&amp;d",#N/A,FALSE,"p&amp;l_t&amp;D_01_02 (2)"}</definedName>
    <definedName name="_dd1" hidden="1">{"pl_t&amp;d",#N/A,FALSE,"p&amp;l_t&amp;D_01_02 (2)"}</definedName>
    <definedName name="_dem2" hidden="1">{"pl_t&amp;d",#N/A,FALSE,"p&amp;l_t&amp;D_01_02 (2)"}</definedName>
    <definedName name="_dem3" hidden="1">{"pl_t&amp;d",#N/A,FALSE,"p&amp;l_t&amp;D_01_02 (2)"}</definedName>
    <definedName name="_E5" hidden="1">{"pl_t&amp;d",#N/A,FALSE,"p&amp;l_t&amp;D_01_02 (2)"}</definedName>
    <definedName name="_Fill" localSheetId="0" hidden="1">[1]ATP!#REF!</definedName>
    <definedName name="_Fill" hidden="1">[1]ATP!#REF!</definedName>
    <definedName name="_xlnm._FilterDatabase" localSheetId="0" hidden="1">Schedule!$F$1:$F$420</definedName>
    <definedName name="_fin2" hidden="1">{"pl_t&amp;d",#N/A,FALSE,"p&amp;l_t&amp;D_01_02 (2)"}</definedName>
    <definedName name="_for5" hidden="1">{"pl_t&amp;d",#N/A,FALSE,"p&amp;l_t&amp;D_01_02 (2)"}</definedName>
    <definedName name="_j3" hidden="1">{"pl_t&amp;d",#N/A,FALSE,"p&amp;l_t&amp;D_01_02 (2)"}</definedName>
    <definedName name="_j4" hidden="1">{"pl_t&amp;d",#N/A,FALSE,"p&amp;l_t&amp;D_01_02 (2)"}</definedName>
    <definedName name="_j5" hidden="1">{"pl_t&amp;d",#N/A,FALSE,"p&amp;l_t&amp;D_01_02 (2)"}</definedName>
    <definedName name="_k1" hidden="1">{"pl_t&amp;d",#N/A,FALSE,"p&amp;l_t&amp;D_01_02 (2)"}</definedName>
    <definedName name="_Key1" localSheetId="0" hidden="1">[1]ATP!#REF!</definedName>
    <definedName name="_Key1" hidden="1">[1]ATP!#REF!</definedName>
    <definedName name="_Key2" localSheetId="0" hidden="1">#REF!</definedName>
    <definedName name="_Key2" hidden="1">#REF!</definedName>
    <definedName name="_new1" hidden="1">{"pl_t&amp;d",#N/A,FALSE,"p&amp;l_t&amp;D_01_02 (2)"}</definedName>
    <definedName name="_no1" hidden="1">{"pl_t&amp;d",#N/A,FALSE,"p&amp;l_t&amp;D_01_02 (2)"}</definedName>
    <definedName name="_not1" hidden="1">{"pl_t&amp;d",#N/A,FALSE,"p&amp;l_t&amp;D_01_02 (2)"}</definedName>
    <definedName name="_Order1" hidden="1">255</definedName>
    <definedName name="_Order2" hidden="1">255</definedName>
    <definedName name="_p1" hidden="1">{"pl_t&amp;d",#N/A,FALSE,"p&amp;l_t&amp;D_01_02 (2)"}</definedName>
    <definedName name="_p2" hidden="1">{"pl_td_01_02",#N/A,FALSE,"p&amp;l_t&amp;D_01_02 (2)"}</definedName>
    <definedName name="_p3" hidden="1">{"pl_t&amp;d",#N/A,FALSE,"p&amp;l_t&amp;D_01_02 (2)"}</definedName>
    <definedName name="_p4" hidden="1">{"pl_t&amp;d",#N/A,FALSE,"p&amp;l_t&amp;D_01_02 (2)"}</definedName>
    <definedName name="_Parse_In" localSheetId="0" hidden="1">#REF!</definedName>
    <definedName name="_Parse_In" hidden="1">#REF!</definedName>
    <definedName name="_Parse_Out" localSheetId="0" hidden="1">#REF!</definedName>
    <definedName name="_Parse_Out" hidden="1">#REF!</definedName>
    <definedName name="_q2" hidden="1">{"pl_t&amp;d",#N/A,FALSE,"p&amp;l_t&amp;D_01_02 (2)"}</definedName>
    <definedName name="_q3" hidden="1">{"pl_t&amp;d",#N/A,FALSE,"p&amp;l_t&amp;D_01_02 (2)"}</definedName>
    <definedName name="_s1" hidden="1">{"pl_t&amp;d",#N/A,FALSE,"p&amp;l_t&amp;D_01_02 (2)"}</definedName>
    <definedName name="_s2" hidden="1">{"pl_t&amp;d",#N/A,FALSE,"p&amp;l_t&amp;D_01_02 (2)"}</definedName>
    <definedName name="_Sort" localSheetId="0" hidden="1">#REF!</definedName>
    <definedName name="_Sort" hidden="1">#REF!</definedName>
    <definedName name="_ss1" hidden="1">{"pl_t&amp;d",#N/A,FALSE,"p&amp;l_t&amp;D_01_02 (2)"}</definedName>
    <definedName name="_udc12" hidden="1">{"pl_t&amp;d",#N/A,FALSE,"p&amp;l_t&amp;D_01_02 (2)"}</definedName>
    <definedName name="AA" hidden="1">{"pl_t&amp;d",#N/A,FALSE,"p&amp;l_t&amp;D_01_02 (2)"}</definedName>
    <definedName name="AAAAA" hidden="1">{"pl_t&amp;d",#N/A,FALSE,"p&amp;l_t&amp;D_01_02 (2)"}</definedName>
    <definedName name="aaaaaaa" hidden="1">{"pl_t&amp;d",#N/A,FALSE,"p&amp;l_t&amp;D_01_02 (2)"}</definedName>
    <definedName name="ab" hidden="1">{"pl_td_01_02",#N/A,FALSE,"p&amp;l_t&amp;D_01_02 (2)"}</definedName>
    <definedName name="abb" hidden="1">{"pl_t&amp;d",#N/A,FALSE,"p&amp;l_t&amp;D_01_02 (2)"}</definedName>
    <definedName name="Abstract" hidden="1">{"pl_t&amp;d",#N/A,FALSE,"p&amp;l_t&amp;D_01_02 (2)"}</definedName>
    <definedName name="abstract1" hidden="1">{"pl_t&amp;d",#N/A,FALSE,"p&amp;l_t&amp;D_01_02 (2)"}</definedName>
    <definedName name="abx"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adb" hidden="1">{"pl_t&amp;d",#N/A,FALSE,"p&amp;l_t&amp;D_01_02 (2)"}</definedName>
    <definedName name="adherance" hidden="1">{"pl_t&amp;d",#N/A,FALSE,"p&amp;l_t&amp;D_01_02 (2)"}</definedName>
    <definedName name="AFD" hidden="1">{"pl_t&amp;d",#N/A,FALSE,"p&amp;l_t&amp;D_01_02 (2)"}</definedName>
    <definedName name="agl" hidden="1">{"pl_t&amp;d",#N/A,FALSE,"p&amp;l_t&amp;D_01_02 (2)"}</definedName>
    <definedName name="agll" hidden="1">{"pl_t&amp;d",#N/A,FALSE,"p&amp;l_t&amp;D_01_02 (2)"}</definedName>
    <definedName name="AKBAR" hidden="1">{"pl_td_01_02",#N/A,FALSE,"p&amp;l_t&amp;D_01_02 (2)"}</definedName>
    <definedName name="alfhkjgr" hidden="1">{"pl_t&amp;d",#N/A,FALSE,"p&amp;l_t&amp;D_01_02 (2)"}</definedName>
    <definedName name="amar" hidden="1">{"pl_t&amp;d",#N/A,FALSE,"p&amp;l_t&amp;D_01_02 (2)"}</definedName>
    <definedName name="AMARNATH" hidden="1">{"pl_t&amp;d",#N/A,FALSE,"p&amp;l_t&amp;D_01_02 (2)"}</definedName>
    <definedName name="an" hidden="1">{"pl_t&amp;d",#N/A,FALSE,"p&amp;l_t&amp;D_01_02 (2)"}</definedName>
    <definedName name="Annexure" hidden="1">{"pl_t&amp;d",#N/A,FALSE,"p&amp;l_t&amp;D_01_02 (2)"}</definedName>
    <definedName name="apr" hidden="1">{"pl_t&amp;d",#N/A,FALSE,"p&amp;l_t&amp;D_01_02 (2)"}</definedName>
    <definedName name="as" hidden="1">{"pl_t&amp;d",#N/A,FALSE,"p&amp;l_t&amp;D_01_02 (2)"}</definedName>
    <definedName name="asd" hidden="1">{"pl_t&amp;d",#N/A,FALSE,"p&amp;l_t&amp;D_01_02 (2)"}</definedName>
    <definedName name="asdfsdfsd" hidden="1">{"pl_t&amp;d",#N/A,FALSE,"p&amp;l_t&amp;D_01_02 (2)"}</definedName>
    <definedName name="b" hidden="1">{"pl_t&amp;d",#N/A,FALSE,"p&amp;l_t&amp;D_01_02 (2)"}</definedName>
    <definedName name="bab" hidden="1">{"pl_t&amp;d",#N/A,FALSE,"p&amp;l_t&amp;D_01_02 (2)"}</definedName>
    <definedName name="bb" hidden="1">{"pl_t&amp;d",#N/A,FALSE,"p&amp;l_t&amp;D_01_02 (2)"}</definedName>
    <definedName name="bbb" hidden="1">{"pl_t&amp;d",#N/A,FALSE,"p&amp;l_t&amp;D_01_02 (2)"}</definedName>
    <definedName name="bdc" hidden="1">{"pl_t&amp;d",#N/A,FALSE,"p&amp;l_t&amp;D_01_02 (2)"}</definedName>
    <definedName name="book" hidden="1">{"pl_t&amp;d",#N/A,FALSE,"p&amp;l_t&amp;D_01_02 (2)"}</definedName>
    <definedName name="Breakdowns" hidden="1">{"pl_t&amp;d",#N/A,FALSE,"p&amp;l_t&amp;D_01_02 (2)"}</definedName>
    <definedName name="burnt" hidden="1">{"pl_td_01_02",#N/A,FALSE,"p&amp;l_t&amp;D_01_02 (2)"}</definedName>
    <definedName name="CASE" hidden="1">{"pl_t&amp;d",#N/A,FALSE,"p&amp;l_t&amp;D_01_02 (2)"}</definedName>
    <definedName name="cbd" hidden="1">{"pl_t&amp;d",#N/A,FALSE,"p&amp;l_t&amp;D_01_02 (2)"}</definedName>
    <definedName name="cc" hidden="1">{"pl_t&amp;d",#N/A,FALSE,"p&amp;l_t&amp;D_01_02 (2)"}</definedName>
    <definedName name="cccc" hidden="1">{"pl_t&amp;d",#N/A,FALSE,"p&amp;l_t&amp;D_01_02 (2)"}</definedName>
    <definedName name="Circle1" hidden="1">{"pl_t&amp;d",#N/A,FALSE,"p&amp;l_t&amp;D_01_02 (2)"}</definedName>
    <definedName name="CLOSE" localSheetId="0" hidden="1">#REF!</definedName>
    <definedName name="CLOSE" hidden="1">#REF!</definedName>
    <definedName name="col" hidden="1">{"pl_t&amp;d",#N/A,FALSE,"p&amp;l_t&amp;D_01_02 (2)"}</definedName>
    <definedName name="com" hidden="1">{"pl_t&amp;d",#N/A,FALSE,"p&amp;l_t&amp;D_01_02 (2)"}</definedName>
    <definedName name="COPY" hidden="1">{"pl_t&amp;d",#N/A,FALSE,"p&amp;l_t&amp;D_01_02 (2)"}</definedName>
    <definedName name="cumm" hidden="1">{"pl_td_01_02",#N/A,FALSE,"p&amp;l_t&amp;D_01_02 (2)"}</definedName>
    <definedName name="CUMM3AUG" hidden="1">{"pl_t&amp;d",#N/A,FALSE,"p&amp;l_t&amp;D_01_02 (2)"}</definedName>
    <definedName name="d" hidden="1">{"pl_t&amp;d",#N/A,FALSE,"p&amp;l_t&amp;D_01_02 (2)"}</definedName>
    <definedName name="David" hidden="1">{"pl_t&amp;d",#N/A,FALSE,"p&amp;l_t&amp;D_01_02 (2)"}</definedName>
    <definedName name="dd" hidden="1">{"pl_t&amp;d",#N/A,FALSE,"p&amp;l_t&amp;D_01_02 (2)"}</definedName>
    <definedName name="ddkdkdkd" hidden="1">{"pl_t&amp;d",#N/A,FALSE,"p&amp;l_t&amp;D_01_02 (2)"}</definedName>
    <definedName name="ddllsskf" hidden="1">{"pl_t&amp;d",#N/A,FALSE,"p&amp;l_t&amp;D_01_02 (2)"}</definedName>
    <definedName name="dem" hidden="1">{"pl_t&amp;d",#N/A,FALSE,"p&amp;l_t&amp;D_01_02 (2)"}</definedName>
    <definedName name="Demand" hidden="1">{"pl_t&amp;d",#N/A,FALSE,"p&amp;l_t&amp;D_01_02 (2)"}</definedName>
    <definedName name="df" hidden="1">{"pl_t&amp;d",#N/A,FALSE,"p&amp;l_t&amp;D_01_02 (2)"}</definedName>
    <definedName name="dfdfd" hidden="1">{"pl_t&amp;d",#N/A,FALSE,"p&amp;l_t&amp;D_01_02 (2)"}</definedName>
    <definedName name="dfdfdf" hidden="1">{"pl_t&amp;d",#N/A,FALSE,"p&amp;l_t&amp;D_01_02 (2)"}</definedName>
    <definedName name="dfdfdfd" hidden="1">{"pl_t&amp;d",#N/A,FALSE,"p&amp;l_t&amp;D_01_02 (2)"}</definedName>
    <definedName name="dfdsfsd" hidden="1">{"pl_t&amp;d",#N/A,FALSE,"p&amp;l_t&amp;D_01_02 (2)"}</definedName>
    <definedName name="dfgdfg" hidden="1">{"pl_t&amp;d",#N/A,FALSE,"p&amp;l_t&amp;D_01_02 (2)"}</definedName>
    <definedName name="dfghfjg" hidden="1">{"pl_t&amp;d",#N/A,FALSE,"p&amp;l_t&amp;D_01_02 (2)"}</definedName>
    <definedName name="dgh" hidden="1">{"pl_t&amp;d",#N/A,FALSE,"p&amp;l_t&amp;D_01_02 (2)"}</definedName>
    <definedName name="djdjdjjdd" hidden="1">{"pl_t&amp;d",#N/A,FALSE,"p&amp;l_t&amp;D_01_02 (2)"}</definedName>
    <definedName name="djdjdjjjd" hidden="1">{"pl_t&amp;d",#N/A,FALSE,"p&amp;l_t&amp;D_01_02 (2)"}</definedName>
    <definedName name="dkd" hidden="1">{"pl_t&amp;d",#N/A,FALSE,"p&amp;l_t&amp;D_01_02 (2)"}</definedName>
    <definedName name="dkdksklds" hidden="1">{"pl_t&amp;d",#N/A,FALSE,"p&amp;l_t&amp;D_01_02 (2)"}</definedName>
    <definedName name="dkkdkdkkd" hidden="1">{"pl_t&amp;d",#N/A,FALSE,"p&amp;l_t&amp;D_01_02 (2)"}</definedName>
    <definedName name="dkls" hidden="1">{#N/A,#N/A,FALSE,"1.1";#N/A,#N/A,FALSE,"1.1a";#N/A,#N/A,FALSE,"1.1b";#N/A,#N/A,FALSE,"1.1c";#N/A,#N/A,FALSE,"1.1e";#N/A,#N/A,FALSE,"1.1f";#N/A,#N/A,FALSE,"1.1g";#N/A,#N/A,FALSE,"1.1h_T";#N/A,#N/A,FALSE,"1.1h_D";#N/A,#N/A,FALSE,"1.2";#N/A,#N/A,FALSE,"1.3";#N/A,#N/A,FALSE,"1.3b";#N/A,#N/A,FALSE,"1.4";#N/A,#N/A,FALSE,"1.5";#N/A,#N/A,FALSE,"1.6";#N/A,#N/A,FALSE,"2.1";#N/A,#N/A,FALSE,"SOD";#N/A,#N/A,FALSE,"OL";#N/A,#N/A,FALSE,"CF"}</definedName>
    <definedName name="dlldl" hidden="1">{"pl_td_01_02",#N/A,FALSE,"p&amp;l_t&amp;D_01_02 (2)"}</definedName>
    <definedName name="drawal" hidden="1">{"pl_t&amp;d",#N/A,FALSE,"p&amp;l_t&amp;D_01_02 (2)"}</definedName>
    <definedName name="dskdskkds" hidden="1">{"pl_t&amp;d",#N/A,FALSE,"p&amp;l_t&amp;D_01_02 (2)"}</definedName>
    <definedName name="dtrs" hidden="1">{"pl_t&amp;d",#N/A,FALSE,"p&amp;l_t&amp;D_01_02 (2)"}</definedName>
    <definedName name="dydyen" hidden="1">{"pl_t&amp;d",#N/A,FALSE,"p&amp;l_t&amp;D_01_02 (2)"}</definedName>
    <definedName name="e" hidden="1">{"pl_t&amp;d",#N/A,FALSE,"p&amp;l_t&amp;D_01_02 (2)"}</definedName>
    <definedName name="eee" hidden="1">{"pl_td_01_02",#N/A,FALSE,"p&amp;l_t&amp;D_01_02 (2)"}</definedName>
    <definedName name="eeerrerewre" hidden="1">{"pl_t&amp;d",#N/A,FALSE,"p&amp;l_t&amp;D_01_02 (2)"}</definedName>
    <definedName name="er" hidden="1">{"pl_t&amp;d",#N/A,FALSE,"p&amp;l_t&amp;D_01_02 (2)"}</definedName>
    <definedName name="ert" hidden="1">{"pl_t&amp;d",#N/A,FALSE,"p&amp;l_t&amp;D_01_02 (2)"}</definedName>
    <definedName name="eueue" hidden="1">{"pl_t&amp;d",#N/A,FALSE,"p&amp;l_t&amp;D_01_02 (2)"}</definedName>
    <definedName name="ewtqyewqdu" hidden="1">{"pl_t&amp;d",#N/A,FALSE,"p&amp;l_t&amp;D_01_02 (2)"}</definedName>
    <definedName name="excepts" hidden="1">{"pl_t&amp;d",#N/A,FALSE,"p&amp;l_t&amp;D_01_02 (2)"}</definedName>
    <definedName name="fc" hidden="1">{"pl_td_01_02",#N/A,FALSE,"p&amp;l_t&amp;D_01_02 (2)"}</definedName>
    <definedName name="fd" hidden="1">{"pl_t&amp;d",#N/A,FALSE,"p&amp;l_t&amp;D_01_02 (2)"}</definedName>
    <definedName name="FDAG" hidden="1">{"pl_t&amp;d",#N/A,FALSE,"p&amp;l_t&amp;D_01_02 (2)"}</definedName>
    <definedName name="fdah" hidden="1">{"pl_t&amp;d",#N/A,FALSE,"p&amp;l_t&amp;D_01_02 (2)"}</definedName>
    <definedName name="fdfagg" hidden="1">{"pl_t&amp;d",#N/A,FALSE,"p&amp;l_t&amp;D_01_02 (2)"}</definedName>
    <definedName name="fdfddd" hidden="1">{"pl_td_01_02",#N/A,FALSE,"p&amp;l_t&amp;D_01_02 (2)"}</definedName>
    <definedName name="fdfsf" hidden="1">{"pl_td_01_02",#N/A,FALSE,"p&amp;l_t&amp;D_01_02 (2)"}</definedName>
    <definedName name="fdgd" hidden="1">{"pl_t&amp;d",#N/A,FALSE,"p&amp;l_t&amp;D_01_02 (2)"}</definedName>
    <definedName name="fdsf" hidden="1">{"pl_t&amp;d",#N/A,FALSE,"p&amp;l_t&amp;D_01_02 (2)"}</definedName>
    <definedName name="ffasf" hidden="1">{"pl_t&amp;d",#N/A,FALSE,"p&amp;l_t&amp;D_01_02 (2)"}</definedName>
    <definedName name="ffdhj" hidden="1">{"pl_td_01_02",#N/A,FALSE,"p&amp;l_t&amp;D_01_02 (2)"}</definedName>
    <definedName name="fgf" hidden="1">{"pl_t&amp;d",#N/A,FALSE,"p&amp;l_t&amp;D_01_02 (2)"}</definedName>
    <definedName name="fgfdg" hidden="1">{"pl_t&amp;d",#N/A,FALSE,"p&amp;l_t&amp;D_01_02 (2)"}</definedName>
    <definedName name="fgfdgfdgd" hidden="1">{"pl_t&amp;d",#N/A,FALSE,"p&amp;l_t&amp;D_01_02 (2)"}</definedName>
    <definedName name="fgfs" hidden="1">{#N/A,#N/A,FALSE,"1.1";#N/A,#N/A,FALSE,"1.1a";#N/A,#N/A,FALSE,"1.1b";#N/A,#N/A,FALSE,"1.1c";#N/A,#N/A,FALSE,"1.1e";#N/A,#N/A,FALSE,"1.1f";#N/A,#N/A,FALSE,"1.1g";#N/A,#N/A,FALSE,"1.1h_T";#N/A,#N/A,FALSE,"1.1h_D";#N/A,#N/A,FALSE,"1.2";#N/A,#N/A,FALSE,"1.3";#N/A,#N/A,FALSE,"1.3b";#N/A,#N/A,FALSE,"1.4";#N/A,#N/A,FALSE,"1.5";#N/A,#N/A,FALSE,"1.6";#N/A,#N/A,FALSE,"2.1";#N/A,#N/A,FALSE,"SOD";#N/A,#N/A,FALSE,"OL";#N/A,#N/A,FALSE,"CF"}</definedName>
    <definedName name="fggg" hidden="1">{"pl_t&amp;d",#N/A,FALSE,"p&amp;l_t&amp;D_01_02 (2)"}</definedName>
    <definedName name="firuiures" hidden="1">{"pl_t&amp;d",#N/A,FALSE,"p&amp;l_t&amp;D_01_02 (2)"}</definedName>
    <definedName name="fixing" hidden="1">{"pl_t&amp;d",#N/A,FALSE,"p&amp;l_t&amp;D_01_02 (2)"}</definedName>
    <definedName name="fjkdjkjfid" hidden="1">{"pl_t&amp;d",#N/A,FALSE,"p&amp;l_t&amp;D_01_02 (2)"}</definedName>
    <definedName name="fore" hidden="1">{"pl_t&amp;d",#N/A,FALSE,"p&amp;l_t&amp;D_01_02 (2)"}</definedName>
    <definedName name="FORMAT_43" hidden="1">{"pl_t&amp;d",#N/A,FALSE,"p&amp;l_t&amp;D_01_02 (2)"}</definedName>
    <definedName name="format_51Aug" hidden="1">{"pl_t&amp;d",#N/A,FALSE,"p&amp;l_t&amp;D_01_02 (2)"}</definedName>
    <definedName name="Format_6" hidden="1">{"pl_t&amp;d",#N/A,FALSE,"p&amp;l_t&amp;D_01_02 (2)"}</definedName>
    <definedName name="Format_6july" hidden="1">{"pl_t&amp;d",#N/A,FALSE,"p&amp;l_t&amp;D_01_02 (2)"}</definedName>
    <definedName name="format12" hidden="1">{"pl_t&amp;d",#N/A,FALSE,"p&amp;l_t&amp;D_01_02 (2)"}</definedName>
    <definedName name="FORMAT43" hidden="1">{"pl_t&amp;d",#N/A,FALSE,"p&amp;l_t&amp;D_01_02 (2)"}</definedName>
    <definedName name="format5" hidden="1">{"pl_t&amp;d",#N/A,FALSE,"p&amp;l_t&amp;D_01_02 (2)"}</definedName>
    <definedName name="fsafa" hidden="1">{"pl_t&amp;d",#N/A,FALSE,"p&amp;l_t&amp;D_01_02 (2)"}</definedName>
    <definedName name="fsfsdfa" hidden="1">{"pl_td_01_02",#N/A,FALSE,"p&amp;l_t&amp;D_01_02 (2)"}</definedName>
    <definedName name="g" hidden="1">{"pl_t&amp;d",#N/A,FALSE,"p&amp;l_t&amp;D_01_02 (2)"}</definedName>
    <definedName name="gffdgfd" hidden="1">{"pl_t&amp;d",#N/A,FALSE,"p&amp;l_t&amp;D_01_02 (2)"}</definedName>
    <definedName name="gfhgfh" hidden="1">{"pl_t&amp;d",#N/A,FALSE,"p&amp;l_t&amp;D_01_02 (2)"}</definedName>
    <definedName name="gg" hidden="1">{"pl_t&amp;d",#N/A,FALSE,"p&amp;l_t&amp;D_01_02 (2)"}</definedName>
    <definedName name="ggg" hidden="1">{"pl_t&amp;d",#N/A,FALSE,"p&amp;l_t&amp;D_01_02 (2)"}</definedName>
    <definedName name="ggggg" hidden="1">{"pl_td_01_02",#N/A,FALSE,"p&amp;l_t&amp;D_01_02 (2)"}</definedName>
    <definedName name="gh" hidden="1">{"pl_t&amp;d",#N/A,FALSE,"p&amp;l_t&amp;D_01_02 (2)"}</definedName>
    <definedName name="ghgfh" hidden="1">{"pl_t&amp;d",#N/A,FALSE,"p&amp;l_t&amp;D_01_02 (2)"}</definedName>
    <definedName name="ghh" hidden="1">{"pl_t&amp;d",#N/A,FALSE,"p&amp;l_t&amp;D_01_02 (2)"}</definedName>
    <definedName name="glglg" hidden="1">{"pl_t&amp;d",#N/A,FALSE,"p&amp;l_t&amp;D_01_02 (2)"}</definedName>
    <definedName name="hgh" hidden="1">{"pl_t&amp;d",#N/A,FALSE,"p&amp;l_t&amp;D_01_02 (2)"}</definedName>
    <definedName name="hh" hidden="1">{"pl_t&amp;d",#N/A,FALSE,"p&amp;l_t&amp;D_01_02 (2)"}</definedName>
    <definedName name="hjdd" hidden="1">{"pl_t&amp;d",#N/A,FALSE,"p&amp;l_t&amp;D_01_02 (2)"}</definedName>
    <definedName name="hjgg" hidden="1">{"pl_t&amp;d",#N/A,FALSE,"p&amp;l_t&amp;D_01_02 (2)"}</definedName>
    <definedName name="hju" hidden="1">{"pl_t&amp;d",#N/A,FALSE,"p&amp;l_t&amp;D_01_02 (2)"}</definedName>
    <definedName name="hjuhudhfud" hidden="1">{"pl_t&amp;d",#N/A,FALSE,"p&amp;l_t&amp;D_01_02 (2)"}</definedName>
    <definedName name="i" hidden="1">{"pl_t&amp;d",#N/A,FALSE,"p&amp;l_t&amp;D_01_02 (2)"}</definedName>
    <definedName name="ieie" hidden="1">{"pl_t&amp;d",#N/A,FALSE,"p&amp;l_t&amp;D_01_02 (2)"}</definedName>
    <definedName name="ieiei" hidden="1">{"pl_t&amp;d",#N/A,FALSE,"p&amp;l_t&amp;D_01_02 (2)"}</definedName>
    <definedName name="ifnfn" hidden="1">{"pl_t&amp;d",#N/A,FALSE,"p&amp;l_t&amp;D_01_02 (2)"}</definedName>
    <definedName name="IIB" hidden="1">{"pl_t&amp;d",#N/A,FALSE,"p&amp;l_t&amp;D_01_02 (2)"}</definedName>
    <definedName name="IIc" hidden="1">{"pl_t&amp;d",#N/A,FALSE,"p&amp;l_t&amp;D_01_02 (2)"}</definedName>
    <definedName name="iiiiiiiiii" hidden="1">{"pl_t&amp;d",#N/A,FALSE,"p&amp;l_t&amp;D_01_02 (2)"}</definedName>
    <definedName name="iijkjk" hidden="1">{"pl_t&amp;d",#N/A,FALSE,"p&amp;l_t&amp;D_01_02 (2)"}</definedName>
    <definedName name="ind" hidden="1">{"pl_t&amp;d",#N/A,FALSE,"p&amp;l_t&amp;D_01_02 (2)"}</definedName>
    <definedName name="index1" hidden="1">{"pl_t&amp;d",#N/A,FALSE,"p&amp;l_t&amp;D_01_02 (2)"}</definedName>
    <definedName name="ioi" hidden="1">{"pl_t&amp;d",#N/A,FALSE,"p&amp;l_t&amp;D_01_02 (2)"}</definedName>
    <definedName name="ioui" hidden="1">{"pl_t&amp;d",#N/A,FALSE,"p&amp;l_t&amp;D_01_02 (2)"}</definedName>
    <definedName name="jg" hidden="1">{"pl_t&amp;d",#N/A,FALSE,"p&amp;l_t&amp;D_01_02 (2)"}</definedName>
    <definedName name="ji" hidden="1">{"pl_t&amp;d",#N/A,FALSE,"p&amp;l_t&amp;D_01_02 (2)"}</definedName>
    <definedName name="jj" hidden="1">{"pl_t&amp;d",#N/A,FALSE,"p&amp;l_t&amp;D_01_02 (2)"}</definedName>
    <definedName name="jkhjhjkh" hidden="1">{"pl_t&amp;d",#N/A,FALSE,"p&amp;l_t&amp;D_01_02 (2)"}</definedName>
    <definedName name="ju" hidden="1">{"pl_t&amp;d",#N/A,FALSE,"p&amp;l_t&amp;D_01_02 (2)"}</definedName>
    <definedName name="July.05" hidden="1">{"pl_t&amp;d",#N/A,FALSE,"p&amp;l_t&amp;D_01_02 (2)"}</definedName>
    <definedName name="juy" hidden="1">{"pl_td_01_02",#N/A,FALSE,"p&amp;l_t&amp;D_01_02 (2)"}</definedName>
    <definedName name="katya" hidden="1">{"pl_t&amp;d",#N/A,FALSE,"p&amp;l_t&amp;D_01_02 (2)"}</definedName>
    <definedName name="KAVI" hidden="1">{"pl_t&amp;d",#N/A,FALSE,"p&amp;l_t&amp;D_01_02 (2)"}</definedName>
    <definedName name="kfkkfkkff" hidden="1">{"pl_t&amp;d",#N/A,FALSE,"p&amp;l_t&amp;D_01_02 (2)"}</definedName>
    <definedName name="ki" hidden="1">{"pl_t&amp;d",#N/A,FALSE,"p&amp;l_t&amp;D_01_02 (2)"}</definedName>
    <definedName name="kifl" hidden="1">{"pl_t&amp;d",#N/A,FALSE,"p&amp;l_t&amp;D_01_02 (2)"}</definedName>
    <definedName name="kk" hidden="1">{"pl_t&amp;d",#N/A,FALSE,"p&amp;l_t&amp;D_01_02 (2)"}</definedName>
    <definedName name="kkk" hidden="1">{"pl_t&amp;d",#N/A,FALSE,"p&amp;l_t&amp;D_01_02 (2)"}</definedName>
    <definedName name="kkkkkkk" hidden="1">{"pl_t&amp;d",#N/A,FALSE,"p&amp;l_t&amp;D_01_02 (2)"}</definedName>
    <definedName name="kljjl" hidden="1">{"pl_t&amp;d",#N/A,FALSE,"p&amp;l_t&amp;D_01_02 (2)"}</definedName>
    <definedName name="krkr" hidden="1">{"pl_t&amp;d",#N/A,FALSE,"p&amp;l_t&amp;D_01_02 (2)"}</definedName>
    <definedName name="l" hidden="1">{"pl_t&amp;d",#N/A,FALSE,"p&amp;l_t&amp;D_01_02 (2)"}</definedName>
    <definedName name="laxman" hidden="1">{"pl_t&amp;d",#N/A,FALSE,"p&amp;l_t&amp;D_01_02 (2)"}</definedName>
    <definedName name="Length" hidden="1">{"pl_t&amp;d",#N/A,FALSE,"p&amp;l_t&amp;D_01_02 (2)"}</definedName>
    <definedName name="lff" hidden="1">{"pl_td_01_02",#N/A,FALSE,"p&amp;l_t&amp;D_01_02 (2)"}</definedName>
    <definedName name="Line_Bhilalpur" hidden="1">{"pl_t&amp;d",#N/A,FALSE,"p&amp;l_t&amp;D_01_02 (2)"}</definedName>
    <definedName name="ljdkeokldklkf" hidden="1">{"pl_t&amp;d",#N/A,FALSE,"p&amp;l_t&amp;D_01_02 (2)"}</definedName>
    <definedName name="lkli" hidden="1">{"pl_t&amp;d",#N/A,FALSE,"p&amp;l_t&amp;D_01_02 (2)"}</definedName>
    <definedName name="ll" hidden="1">{"pl_t&amp;d",#N/A,FALSE,"p&amp;l_t&amp;D_01_02 (2)"}</definedName>
    <definedName name="lll" hidden="1">{"pl_td_01_02",#N/A,FALSE,"p&amp;l_t&amp;D_01_02 (2)"}</definedName>
    <definedName name="llll" hidden="1">{"pl_t&amp;d",#N/A,FALSE,"p&amp;l_t&amp;D_01_02 (2)"}</definedName>
    <definedName name="look" hidden="1">{"pl_td_01_02",#N/A,FALSE,"p&amp;l_t&amp;D_01_02 (2)"}</definedName>
    <definedName name="lopp" hidden="1">{"pl_t&amp;d",#N/A,FALSE,"p&amp;l_t&amp;D_01_02 (2)"}</definedName>
    <definedName name="lots" hidden="1">{"pl_td_01_02",#N/A,FALSE,"p&amp;l_t&amp;D_01_02 (2)"}</definedName>
    <definedName name="lpi" hidden="1">{"pl_t&amp;d",#N/A,FALSE,"p&amp;l_t&amp;D_01_02 (2)"}</definedName>
    <definedName name="MM" hidden="1">{"pl_t&amp;d",#N/A,FALSE,"p&amp;l_t&amp;D_01_02 (2)"}</definedName>
    <definedName name="mmm" hidden="1">{"pl_t&amp;d",#N/A,FALSE,"p&amp;l_t&amp;D_01_02 (2)"}</definedName>
    <definedName name="n" hidden="1">{"pl_t&amp;d",#N/A,FALSE,"p&amp;l_t&amp;D_01_02 (2)"}</definedName>
    <definedName name="na" hidden="1">{"pl_t&amp;d",#N/A,FALSE,"p&amp;l_t&amp;D_01_02 (2)"}</definedName>
    <definedName name="nbg" hidden="1">{"pl_t&amp;d",#N/A,FALSE,"p&amp;l_t&amp;D_01_02 (2)"}</definedName>
    <definedName name="nn" hidden="1">{"pl_td_01_02",#N/A,FALSE,"p&amp;l_t&amp;D_01_02 (2)"}</definedName>
    <definedName name="no" hidden="1">{"pl_t&amp;d",#N/A,FALSE,"p&amp;l_t&amp;D_01_02 (2)"}</definedName>
    <definedName name="nonfree" hidden="1">{"pl_t&amp;d",#N/A,FALSE,"p&amp;l_t&amp;D_01_02 (2)"}</definedName>
    <definedName name="northe" hidden="1">{"pl_t&amp;d",#N/A,FALSE,"p&amp;l_t&amp;D_01_02 (2)"}</definedName>
    <definedName name="not" hidden="1">{"pl_t&amp;d",#N/A,FALSE,"p&amp;l_t&amp;D_01_02 (2)"}</definedName>
    <definedName name="np" hidden="1">{"pl_t&amp;d",#N/A,FALSE,"p&amp;l_t&amp;D_01_02 (2)"}</definedName>
    <definedName name="npd" hidden="1">{"pl_t&amp;d",#N/A,FALSE,"p&amp;l_t&amp;D_01_02 (2)"}</definedName>
    <definedName name="nsc" hidden="1">{"pl_t&amp;d",#N/A,FALSE,"p&amp;l_t&amp;D_01_02 (2)"}</definedName>
    <definedName name="nvv" hidden="1">{"pl_t&amp;d",#N/A,FALSE,"p&amp;l_t&amp;D_01_02 (2)"}</definedName>
    <definedName name="nzb" hidden="1">{"pl_t&amp;d",#N/A,FALSE,"p&amp;l_t&amp;D_01_02 (2)"}</definedName>
    <definedName name="NZB." hidden="1">{"pl_t&amp;d",#N/A,FALSE,"p&amp;l_t&amp;D_01_02 (2)"}</definedName>
    <definedName name="o" hidden="1">{"pl_t&amp;d",#N/A,FALSE,"p&amp;l_t&amp;D_01_02 (2)"}</definedName>
    <definedName name="octob" hidden="1">{"pl_t&amp;d",#N/A,FALSE,"p&amp;l_t&amp;D_01_02 (2)"}</definedName>
    <definedName name="October" hidden="1">{"pl_t&amp;d",#N/A,FALSE,"p&amp;l_t&amp;D_01_02 (2)"}</definedName>
    <definedName name="oeoe" hidden="1">{"pl_t&amp;d",#N/A,FALSE,"p&amp;l_t&amp;D_01_02 (2)"}</definedName>
    <definedName name="Ondkdkd" hidden="1">{"pl_t&amp;d",#N/A,FALSE,"p&amp;l_t&amp;D_01_02 (2)"}</definedName>
    <definedName name="Ongole" hidden="1">{"pl_t&amp;d",#N/A,FALSE,"p&amp;l_t&amp;D_01_02 (2)"}</definedName>
    <definedName name="osl" hidden="1">{"pl_t&amp;d",#N/A,FALSE,"p&amp;l_t&amp;D_01_02 (2)"}</definedName>
    <definedName name="PF" hidden="1">{"pl_t&amp;d",#N/A,FALSE,"p&amp;l_t&amp;D_01_02 (2)"}</definedName>
    <definedName name="physical" hidden="1">{"pl_td_01_02",#N/A,FALSE,"p&amp;l_t&amp;D_01_02 (2)"}</definedName>
    <definedName name="pp" hidden="1">{"pl_t&amp;d",#N/A,FALSE,"p&amp;l_t&amp;D_01_02 (2)"}</definedName>
    <definedName name="PPP" localSheetId="0" hidden="1">#REF!</definedName>
    <definedName name="PPP" hidden="1">#REF!</definedName>
    <definedName name="pri" hidden="1">{"pl_t&amp;d",#N/A,FALSE,"p&amp;l_t&amp;D_01_02 (2)"}</definedName>
    <definedName name="pring" hidden="1">{#N/A,#N/A,FALSE,"1.1";#N/A,#N/A,FALSE,"1.1a";#N/A,#N/A,FALSE,"1.1b";#N/A,#N/A,FALSE,"1.1c";#N/A,#N/A,FALSE,"1.1e";#N/A,#N/A,FALSE,"1.1f";#N/A,#N/A,FALSE,"1.1g";#N/A,#N/A,FALSE,"1.1h_T";#N/A,#N/A,FALSE,"1.1h_D";#N/A,#N/A,FALSE,"1.2";#N/A,#N/A,FALSE,"1.3";#N/A,#N/A,FALSE,"1.3b";#N/A,#N/A,FALSE,"1.4";#N/A,#N/A,FALSE,"1.5";#N/A,#N/A,FALSE,"1.6";#N/A,#N/A,FALSE,"2.1";#N/A,#N/A,FALSE,"SOD";#N/A,#N/A,FALSE,"OL";#N/A,#N/A,FALSE,"CF"}</definedName>
    <definedName name="print" hidden="1">{"pl_t&amp;d",#N/A,FALSE,"p&amp;l_t&amp;D_01_02 (2)"}</definedName>
    <definedName name="_xlnm.Print_Area" localSheetId="0">Schedule!$A$1:$J$415</definedName>
    <definedName name="_xlnm.Print_Titles" localSheetId="0">Schedule!$A:$J,Schedule!$4:$4</definedName>
    <definedName name="proforma" hidden="1">{"pl_t&amp;d",#N/A,FALSE,"p&amp;l_t&amp;D_01_02 (2)"}</definedName>
    <definedName name="prpp" hidden="1">{"pl_t&amp;d",#N/A,FALSE,"p&amp;l_t&amp;D_01_02 (2)"}</definedName>
    <definedName name="QQQ" hidden="1">{"pl_t&amp;d",#N/A,FALSE,"p&amp;l_t&amp;D_01_02 (2)"}</definedName>
    <definedName name="qw" hidden="1">{"pl_t&amp;d",#N/A,FALSE,"p&amp;l_t&amp;D_01_02 (2)"}</definedName>
    <definedName name="ra" hidden="1">{"pl_t&amp;d",#N/A,FALSE,"p&amp;l_t&amp;D_01_02 (2)"}</definedName>
    <definedName name="raa" hidden="1">{"pl_td_01_02",#N/A,FALSE,"p&amp;l_t&amp;D_01_02 (2)"}</definedName>
    <definedName name="raaa" hidden="1">{"pl_td_01_02",#N/A,FALSE,"p&amp;l_t&amp;D_01_02 (2)"}</definedName>
    <definedName name="rafi" hidden="1">{"pl_t&amp;d",#N/A,FALSE,"p&amp;l_t&amp;D_01_02 (2)"}</definedName>
    <definedName name="raj" hidden="1">{"pl_t&amp;d",#N/A,FALSE,"p&amp;l_t&amp;D_01_02 (2)"}</definedName>
    <definedName name="Raja" hidden="1">{"pl_t&amp;d",#N/A,FALSE,"p&amp;l_t&amp;D_01_02 (2)"}</definedName>
    <definedName name="raju" hidden="1">{"pl_t&amp;d",#N/A,FALSE,"p&amp;l_t&amp;D_01_02 (2)"}</definedName>
    <definedName name="RAVI" hidden="1">{"pl_td_01_02",#N/A,FALSE,"p&amp;l_t&amp;D_01_02 (2)"}</definedName>
    <definedName name="Ravi1" hidden="1">{"pl_t&amp;d",#N/A,FALSE,"p&amp;l_t&amp;D_01_02 (2)"}</definedName>
    <definedName name="Ravi2" hidden="1">{"pl_t&amp;d",#N/A,FALSE,"p&amp;l_t&amp;D_01_02 (2)"}</definedName>
    <definedName name="Ravi3" hidden="1">{"pl_t&amp;d",#N/A,FALSE,"p&amp;l_t&amp;D_01_02 (2)"}</definedName>
    <definedName name="Ravi4" hidden="1">{"pl_t&amp;d",#N/A,FALSE,"p&amp;l_t&amp;D_01_02 (2)"}</definedName>
    <definedName name="Ravi6" hidden="1">{"pl_t&amp;d",#N/A,FALSE,"p&amp;l_t&amp;D_01_02 (2)"}</definedName>
    <definedName name="Ravi7" hidden="1">{"pl_td_01_02",#N/A,FALSE,"p&amp;l_t&amp;D_01_02 (2)"}</definedName>
    <definedName name="Ravi8" hidden="1">{"pl_t&amp;d",#N/A,FALSE,"p&amp;l_t&amp;D_01_02 (2)"}</definedName>
    <definedName name="released" hidden="1">{"pl_t&amp;d",#N/A,FALSE,"p&amp;l_t&amp;D_01_02 (2)"}</definedName>
    <definedName name="rere" hidden="1">{"pl_t&amp;d",#N/A,FALSE,"p&amp;l_t&amp;D_01_02 (2)"}</definedName>
    <definedName name="revised" hidden="1">{"pl_t&amp;d",#N/A,FALSE,"p&amp;l_t&amp;D_01_02 (2)"}</definedName>
    <definedName name="rggvy" hidden="1">{"pl_td_01_02",#N/A,FALSE,"p&amp;l_t&amp;D_01_02 (2)"}</definedName>
    <definedName name="rr" hidden="1">{"pl_t&amp;d",#N/A,FALSE,"p&amp;l_t&amp;D_01_02 (2)"}</definedName>
    <definedName name="rsv" hidden="1">{"pl_td_01_02",#N/A,FALSE,"p&amp;l_t&amp;D_01_02 (2)"}</definedName>
    <definedName name="rtrt" hidden="1">{"pl_t&amp;d",#N/A,FALSE,"p&amp;l_t&amp;D_01_02 (2)"}</definedName>
    <definedName name="s" hidden="1">{"pl_t&amp;d",#N/A,FALSE,"p&amp;l_t&amp;D_01_02 (2)"}</definedName>
    <definedName name="sale" hidden="1">{"pl_t&amp;d",#N/A,FALSE,"p&amp;l_t&amp;D_01_02 (2)"}</definedName>
    <definedName name="sales" hidden="1">{"pl_t&amp;d",#N/A,FALSE,"p&amp;l_t&amp;D_01_02 (2)"}</definedName>
    <definedName name="sales2" hidden="1">{"pl_t&amp;d",#N/A,FALSE,"p&amp;l_t&amp;D_01_02 (2)"}</definedName>
    <definedName name="SALES3" hidden="1">{"pl_t&amp;d",#N/A,FALSE,"p&amp;l_t&amp;D_01_02 (2)"}</definedName>
    <definedName name="Salesconfl" hidden="1">{"pl_t&amp;d",#N/A,FALSE,"p&amp;l_t&amp;D_01_02 (2)"}</definedName>
    <definedName name="Salesconflict" hidden="1">{"pl_t&amp;d",#N/A,FALSE,"p&amp;l_t&amp;D_01_02 (2)"}</definedName>
    <definedName name="satheesh" hidden="1">{#N/A,#N/A,FALSE,"1.1";#N/A,#N/A,FALSE,"1.1a";#N/A,#N/A,FALSE,"1.1b";#N/A,#N/A,FALSE,"1.1c";#N/A,#N/A,FALSE,"1.1e";#N/A,#N/A,FALSE,"1.1f";#N/A,#N/A,FALSE,"1.1g";#N/A,#N/A,FALSE,"1.1h_T";#N/A,#N/A,FALSE,"1.1h_D";#N/A,#N/A,FALSE,"1.2";#N/A,#N/A,FALSE,"1.3";#N/A,#N/A,FALSE,"1.3b";#N/A,#N/A,FALSE,"1.4";#N/A,#N/A,FALSE,"1.5";#N/A,#N/A,FALSE,"1.6";#N/A,#N/A,FALSE,"2.1";#N/A,#N/A,FALSE,"SOD";#N/A,#N/A,FALSE,"OL";#N/A,#N/A,FALSE,"CF"}</definedName>
    <definedName name="sd" hidden="1">{"pl_t&amp;d",#N/A,FALSE,"p&amp;l_t&amp;D_01_02 (2)"}</definedName>
    <definedName name="sdasdasdfasf" hidden="1">{"pl_t&amp;d",#N/A,FALSE,"p&amp;l_t&amp;D_01_02 (2)"}</definedName>
    <definedName name="sdds" hidden="1">{"pl_t&amp;d",#N/A,FALSE,"p&amp;l_t&amp;D_01_02 (2)"}</definedName>
    <definedName name="sdsada" hidden="1">{"pl_t&amp;d",#N/A,FALSE,"p&amp;l_t&amp;D_01_02 (2)"}</definedName>
    <definedName name="Sep" hidden="1">{"pl_td_01_02",#N/A,FALSE,"p&amp;l_t&amp;D_01_02 (2)"}</definedName>
    <definedName name="sfs" hidden="1">{"pl_t&amp;d",#N/A,FALSE,"p&amp;l_t&amp;D_01_02 (2)"}</definedName>
    <definedName name="sfsdf" hidden="1">{"pl_td_01_02",#N/A,FALSE,"p&amp;l_t&amp;D_01_02 (2)"}</definedName>
    <definedName name="shankar" hidden="1">{"pl_t&amp;d",#N/A,FALSE,"p&amp;l_t&amp;D_01_02 (2)"}</definedName>
    <definedName name="shdfaskdfhgksf" hidden="1">{"pl_t&amp;d",#N/A,FALSE,"p&amp;l_t&amp;D_01_02 (2)"}</definedName>
    <definedName name="sheet" hidden="1">{"pl_t&amp;d",#N/A,FALSE,"p&amp;l_t&amp;D_01_02 (2)"}</definedName>
    <definedName name="sheet3" hidden="1">{"pl_t&amp;d",#N/A,FALSE,"p&amp;l_t&amp;D_01_02 (2)"}</definedName>
    <definedName name="spc" hidden="1">{"pl_t&amp;d",#N/A,FALSE,"p&amp;l_t&amp;D_01_02 (2)"}</definedName>
    <definedName name="Spc.Nov" hidden="1">{#N/A,#N/A,FALSE,"1.1";#N/A,#N/A,FALSE,"1.1a";#N/A,#N/A,FALSE,"1.1b";#N/A,#N/A,FALSE,"1.1c";#N/A,#N/A,FALSE,"1.1e";#N/A,#N/A,FALSE,"1.1f";#N/A,#N/A,FALSE,"1.1g";#N/A,#N/A,FALSE,"1.1h_T";#N/A,#N/A,FALSE,"1.1h_D";#N/A,#N/A,FALSE,"1.2";#N/A,#N/A,FALSE,"1.3";#N/A,#N/A,FALSE,"1.3b";#N/A,#N/A,FALSE,"1.4";#N/A,#N/A,FALSE,"1.5";#N/A,#N/A,FALSE,"1.6";#N/A,#N/A,FALSE,"2.1";#N/A,#N/A,FALSE,"SOD";#N/A,#N/A,FALSE,"OL";#N/A,#N/A,FALSE,"CF"}</definedName>
    <definedName name="spe" hidden="1">{"pl_t&amp;d",#N/A,FALSE,"p&amp;l_t&amp;D_01_02 (2)"}</definedName>
    <definedName name="sprev" hidden="1">{"pl_t&amp;d",#N/A,FALSE,"p&amp;l_t&amp;D_01_02 (2)"}</definedName>
    <definedName name="ss" hidden="1">{"pl_t&amp;d",#N/A,FALSE,"p&amp;l_t&amp;D_01_02 (2)"}</definedName>
    <definedName name="ssasa" hidden="1">{"pl_t&amp;d",#N/A,FALSE,"p&amp;l_t&amp;D_01_02 (2)"}</definedName>
    <definedName name="sss" hidden="1">{"pl_t&amp;d",#N/A,FALSE,"p&amp;l_t&amp;D_01_02 (2)"}</definedName>
    <definedName name="ssss" hidden="1">{"pl_t&amp;d",#N/A,FALSE,"p&amp;l_t&amp;D_01_02 (2)"}</definedName>
    <definedName name="sssssssss" hidden="1">{"pl_t&amp;d",#N/A,FALSE,"p&amp;l_t&amp;D_01_02 (2)"}</definedName>
    <definedName name="STRUCK" hidden="1">{"pl_t&amp;d",#N/A,FALSE,"p&amp;l_t&amp;D_01_02 (2)"}</definedName>
    <definedName name="sub" hidden="1">{"pl_t&amp;d",#N/A,FALSE,"p&amp;l_t&amp;D_01_02 (2)"}</definedName>
    <definedName name="svs" hidden="1">{"pl_t&amp;d",#N/A,FALSE,"p&amp;l_t&amp;D_01_02 (2)"}</definedName>
    <definedName name="SW" hidden="1">{"pl_t&amp;d",#N/A,FALSE,"p&amp;l_t&amp;D_01_02 (2)"}</definedName>
    <definedName name="sx" hidden="1">{"pl_t&amp;d",#N/A,FALSE,"p&amp;l_t&amp;D_01_02 (2)"}</definedName>
    <definedName name="t" hidden="1">{"pl_t&amp;d",#N/A,FALSE,"p&amp;l_t&amp;D_01_02 (2)"}</definedName>
    <definedName name="TEMP" hidden="1">{"pl_t&amp;d",#N/A,FALSE,"p&amp;l_t&amp;D_01_02 (2)"}</definedName>
    <definedName name="th" hidden="1">{"pl_t&amp;d",#N/A,FALSE,"p&amp;l_t&amp;D_01_02 (2)"}</definedName>
    <definedName name="trhishjfls" hidden="1">{"pl_t&amp;d",#N/A,FALSE,"p&amp;l_t&amp;D_01_02 (2)"}</definedName>
    <definedName name="TTT" hidden="1">{"pl_t&amp;d",#N/A,FALSE,"p&amp;l_t&amp;D_01_02 (2)"}</definedName>
    <definedName name="ttttt" hidden="1">{#N/A,#N/A,FALSE,"1.1";#N/A,#N/A,FALSE,"1.1a";#N/A,#N/A,FALSE,"1.1b";#N/A,#N/A,FALSE,"1.1c";#N/A,#N/A,FALSE,"1.1e";#N/A,#N/A,FALSE,"1.1f";#N/A,#N/A,FALSE,"1.1g";#N/A,#N/A,FALSE,"1.1h_T";#N/A,#N/A,FALSE,"1.1h_D";#N/A,#N/A,FALSE,"1.2";#N/A,#N/A,FALSE,"1.3";#N/A,#N/A,FALSE,"1.3b";#N/A,#N/A,FALSE,"1.4";#N/A,#N/A,FALSE,"1.5";#N/A,#N/A,FALSE,"1.6";#N/A,#N/A,FALSE,"2.1";#N/A,#N/A,FALSE,"SOD";#N/A,#N/A,FALSE,"OL";#N/A,#N/A,FALSE,"CF"}</definedName>
    <definedName name="tyhtft" hidden="1">{#N/A,#N/A,FALSE,"1.1";#N/A,#N/A,FALSE,"1.1a";#N/A,#N/A,FALSE,"1.1b";#N/A,#N/A,FALSE,"1.1c";#N/A,#N/A,FALSE,"1.1e";#N/A,#N/A,FALSE,"1.1f";#N/A,#N/A,FALSE,"1.1g";#N/A,#N/A,FALSE,"1.1h_T";#N/A,#N/A,FALSE,"1.1h_D";#N/A,#N/A,FALSE,"1.2";#N/A,#N/A,FALSE,"1.3";#N/A,#N/A,FALSE,"1.3b";#N/A,#N/A,FALSE,"1.4";#N/A,#N/A,FALSE,"1.5";#N/A,#N/A,FALSE,"1.6";#N/A,#N/A,FALSE,"2.1";#N/A,#N/A,FALSE,"SOD";#N/A,#N/A,FALSE,"OL";#N/A,#N/A,FALSE,"CF"}</definedName>
    <definedName name="tytytyy" hidden="1">{"pl_td_01_02",#N/A,FALSE,"p&amp;l_t&amp;D_01_02 (2)"}</definedName>
    <definedName name="uejkd" hidden="1">{"pl_t&amp;d",#N/A,FALSE,"p&amp;l_t&amp;D_01_02 (2)"}</definedName>
    <definedName name="urban" hidden="1">{"pl_t&amp;d",#N/A,FALSE,"p&amp;l_t&amp;D_01_02 (2)"}</definedName>
    <definedName name="uu" hidden="1">{"pl_t&amp;d",#N/A,FALSE,"p&amp;l_t&amp;D_01_02 (2)"}</definedName>
    <definedName name="uuu" hidden="1">{"pl_t&amp;d",#N/A,FALSE,"p&amp;l_t&amp;D_01_02 (2)"}</definedName>
    <definedName name="uuuuuuu" hidden="1">{"pl_t&amp;d",#N/A,FALSE,"p&amp;l_t&amp;D_01_02 (2)"}</definedName>
    <definedName name="V.C.26.10.2004" hidden="1">{"pl_td_01_02",#N/A,FALSE,"p&amp;l_t&amp;D_01_02 (2)"}</definedName>
    <definedName name="vb" hidden="1">{"pl_t&amp;d",#N/A,FALSE,"p&amp;l_t&amp;D_01_02 (2)"}</definedName>
    <definedName name="VCCDF" hidden="1">{"pl_t&amp;d",#N/A,FALSE,"p&amp;l_t&amp;D_01_02 (2)"}</definedName>
    <definedName name="vinod" hidden="1">{"pl_t&amp;d",#N/A,FALSE,"p&amp;l_t&amp;D_01_02 (2)"}</definedName>
    <definedName name="vrjx" hidden="1">{"pl_t&amp;d",#N/A,FALSE,"p&amp;l_t&amp;D_01_02 (2)"}</definedName>
    <definedName name="w" hidden="1">{"pl_t&amp;d",#N/A,FALSE,"p&amp;l_t&amp;D_01_02 (2)"}</definedName>
    <definedName name="wdsd" hidden="1">{"pl_t&amp;d",#N/A,FALSE,"p&amp;l_t&amp;D_01_02 (2)"}</definedName>
    <definedName name="weersdf" hidden="1">{"pl_t&amp;d",#N/A,FALSE,"p&amp;l_t&amp;D_01_02 (2)"}</definedName>
    <definedName name="wes" hidden="1">{"pl_td_01_02",#N/A,FALSE,"p&amp;l_t&amp;D_01_02 (2)"}</definedName>
    <definedName name="wors" hidden="1">{"pl_t&amp;d",#N/A,FALSE,"p&amp;l_t&amp;D_01_02 (2)"}</definedName>
    <definedName name="wq" hidden="1">{"pl_t&amp;d",#N/A,FALSE,"p&amp;l_t&amp;D_01_02 (2)"}</definedName>
    <definedName name="wqds" hidden="1">{"pl_t&amp;d",#N/A,FALSE,"p&amp;l_t&amp;D_01_02 (2)"}</definedName>
    <definedName name="wqeq" hidden="1">{"pl_t&amp;d",#N/A,FALSE,"p&amp;l_t&amp;D_01_02 (2)"}</definedName>
    <definedName name="wqetydwd" hidden="1">{"pl_t&amp;d",#N/A,FALSE,"p&amp;l_t&amp;D_01_02 (2)"}</definedName>
    <definedName name="wqsxd" hidden="1">{"pl_t&amp;d",#N/A,FALSE,"p&amp;l_t&amp;D_01_02 (2)"}</definedName>
    <definedName name="wqwq" hidden="1">{"pl_t&amp;d",#N/A,FALSE,"p&amp;l_t&amp;D_01_02 (2)"}</definedName>
    <definedName name="wqyqu" hidden="1">{"pl_t&amp;d",#N/A,FALSE,"p&amp;l_t&amp;D_01_02 (2)"}</definedName>
    <definedName name="wrc.pl" hidden="1">{"pl_td_01_02",#N/A,FALSE,"p&amp;l_t&amp;D_01_02 (2)"}</definedName>
    <definedName name="wrn.arr" hidden="1">{#N/A,#N/A,FALSE,"1.1";#N/A,#N/A,FALSE,"1.1a";#N/A,#N/A,FALSE,"1.1b";#N/A,#N/A,FALSE,"1.1c";#N/A,#N/A,FALSE,"1.1e";#N/A,#N/A,FALSE,"1.1f";#N/A,#N/A,FALSE,"1.1g";#N/A,#N/A,FALSE,"1.1h_T";#N/A,#N/A,FALSE,"1.1h_D";#N/A,#N/A,FALSE,"1.2";#N/A,#N/A,FALSE,"1.3";#N/A,#N/A,FALSE,"1.3b";#N/A,#N/A,FALSE,"1.4";#N/A,#N/A,FALSE,"1.5";#N/A,#N/A,FALSE,"1.6";#N/A,#N/A,FALSE,"2.1";#N/A,#N/A,FALSE,"SOD";#N/A,#N/A,FALSE,"OL";#N/A,#N/A,FALSE,"CF"}</definedName>
    <definedName name="wrn.ARR._.Output." hidden="1">{#N/A,#N/A,FALSE,"1.1";#N/A,#N/A,FALSE,"1.1a";#N/A,#N/A,FALSE,"1.1b";#N/A,#N/A,FALSE,"1.1c";#N/A,#N/A,FALSE,"1.1e";#N/A,#N/A,FALSE,"1.1f";#N/A,#N/A,FALSE,"1.1g";#N/A,#N/A,FALSE,"1.1h_T";#N/A,#N/A,FALSE,"1.1h_D";#N/A,#N/A,FALSE,"1.2";#N/A,#N/A,FALSE,"1.3";#N/A,#N/A,FALSE,"1.3b";#N/A,#N/A,FALSE,"1.4";#N/A,#N/A,FALSE,"1.5";#N/A,#N/A,FALSE,"1.6";#N/A,#N/A,FALSE,"2.1";#N/A,#N/A,FALSE,"SOD";#N/A,#N/A,FALSE,"OL";#N/A,#N/A,FALSE,"CF"}</definedName>
    <definedName name="wrn.ARR04." hidden="1">{#N/A,#N/A,FALSE,"1.1";#N/A,#N/A,FALSE,"1.3";#N/A,#N/A,FALSE,"SOD";#N/A,#N/A,FALSE,"1.4";#N/A,#N/A,FALSE,"Int recon";#N/A,#N/A,FALSE,"Sales_Rev";#N/A,#N/A,FALSE,"Summary"}</definedName>
    <definedName name="wrn.Consolidated._.report._.on._.all._.companies." hidden="1">{"SOD1",#N/A,TRUE,"SOD";"SOD2",#N/A,TRUE,"SOD";"Summary 1",#N/A,TRUE,"Summary";"summary - energy bal cons",#N/A,TRUE,"Summary";#N/A,#N/A,TRUE,"PPSummary";"summary energy bal - Discoms",#N/A,TRUE,"Summary";"PPSummNew1",#N/A,TRUE,"PPSummary";"PPsumm newFY2003",#N/A,TRUE,"PPSummary";"pp variance analysis",#N/A,TRUE,"PPSummary";"cap base - all",#N/A,TRUE,"1.1 2002-03";"1.3 expenditure - all",#N/A,TRUE,"1.3 2002-2003";"interest variance 1",#N/A,TRUE,"Int Var";"interest variance 2",#N/A,TRUE,"Int Var";"expense variance",#N/A,TRUE,"Exp Var"}</definedName>
    <definedName name="wrn.pl." hidden="1">{"pl_t&amp;d",#N/A,FALSE,"p&amp;l_t&amp;D_01_02 (2)"}</definedName>
    <definedName name="wrn.pl_td." hidden="1">{"pl_td_01_02",#N/A,FALSE,"p&amp;l_t&amp;D_01_02 (2)"}</definedName>
    <definedName name="ws" hidden="1">{"pl_t&amp;d",#N/A,FALSE,"p&amp;l_t&amp;D_01_02 (2)"}</definedName>
    <definedName name="wvc" hidden="1">{"pl_t&amp;d",#N/A,FALSE,"p&amp;l_t&amp;D_01_02 (2)"}</definedName>
    <definedName name="x" hidden="1">{"pl_t&amp;d",#N/A,FALSE,"p&amp;l_t&amp;D_01_02 (2)"}</definedName>
    <definedName name="xx" hidden="1">{"pl_t&amp;d",#N/A,FALSE,"p&amp;l_t&amp;D_01_02 (2)"}</definedName>
    <definedName name="xxc" hidden="1">{"pl_t&amp;d",#N/A,FALSE,"p&amp;l_t&amp;D_01_02 (2)"}</definedName>
    <definedName name="xxx" hidden="1">{"pl_t&amp;d",#N/A,FALSE,"p&amp;l_t&amp;D_01_02 (2)"}</definedName>
    <definedName name="xxxx" hidden="1">{"pl_t&amp;d",#N/A,FALSE,"p&amp;l_t&amp;D_01_02 (2)"}</definedName>
    <definedName name="xxxxxx" hidden="1">{"pl_t&amp;d",#N/A,FALSE,"p&amp;l_t&amp;D_01_02 (2)"}</definedName>
    <definedName name="xxxxxxxx" hidden="1">{"pl_t&amp;d",#N/A,FALSE,"p&amp;l_t&amp;D_01_02 (2)"}</definedName>
    <definedName name="xxxxxxxxx" hidden="1">{"pl_t&amp;d",#N/A,FALSE,"p&amp;l_t&amp;D_01_02 (2)"}</definedName>
    <definedName name="xxxxxxxxxxxx" hidden="1">{"pl_t&amp;d",#N/A,FALSE,"p&amp;l_t&amp;D_01_02 (2)"}</definedName>
    <definedName name="xxxxxxxxxxxxxx" hidden="1">{"pl_t&amp;d",#N/A,FALSE,"p&amp;l_t&amp;D_01_02 (2)"}</definedName>
    <definedName name="y" hidden="1">{"pl_t&amp;d",#N/A,FALSE,"p&amp;l_t&amp;D_01_02 (2)"}</definedName>
    <definedName name="ygg" hidden="1">{"pl_t&amp;d",#N/A,FALSE,"p&amp;l_t&amp;D_01_02 (2)"}</definedName>
    <definedName name="yh" hidden="1">{"pl_td_01_02",#N/A,FALSE,"p&amp;l_t&amp;D_01_02 (2)"}</definedName>
    <definedName name="yryy" hidden="1">{"pl_t&amp;d",#N/A,FALSE,"p&amp;l_t&amp;D_01_02 (2)"}</definedName>
    <definedName name="yt" hidden="1">{"pl_t&amp;d",#N/A,FALSE,"p&amp;l_t&amp;D_01_02 (2)"}</definedName>
    <definedName name="yy" hidden="1">{"pl_t&amp;d",#N/A,FALSE,"p&amp;l_t&amp;D_01_02 (2)"}</definedName>
    <definedName name="yyyyyyyyy" hidden="1">{"pl_t&amp;d",#N/A,FALSE,"p&amp;l_t&amp;D_01_02 (2)"}</definedName>
    <definedName name="zzzzzzzz" hidden="1">{"pl_t&amp;d",#N/A,FALSE,"p&amp;l_t&amp;D_01_02 (2)"}</definedName>
  </definedNames>
  <calcPr calcId="124519"/>
</workbook>
</file>

<file path=xl/calcChain.xml><?xml version="1.0" encoding="utf-8"?>
<calcChain xmlns="http://schemas.openxmlformats.org/spreadsheetml/2006/main">
  <c r="J329" i="1"/>
  <c r="J328"/>
  <c r="J327"/>
  <c r="J326"/>
  <c r="J325"/>
  <c r="J324"/>
  <c r="J323"/>
  <c r="J322"/>
  <c r="J321"/>
  <c r="J320"/>
  <c r="J319"/>
  <c r="J318"/>
  <c r="J317"/>
  <c r="J316"/>
  <c r="J315"/>
  <c r="J314"/>
  <c r="J313"/>
  <c r="J312"/>
  <c r="J311"/>
  <c r="J310"/>
  <c r="J309"/>
  <c r="J308"/>
  <c r="J307"/>
  <c r="J306"/>
  <c r="J305"/>
  <c r="J304"/>
  <c r="J303"/>
  <c r="J302"/>
  <c r="J301"/>
  <c r="J300"/>
  <c r="J299"/>
  <c r="J298"/>
  <c r="J297"/>
  <c r="J296"/>
  <c r="J295"/>
  <c r="J294"/>
  <c r="J293"/>
  <c r="J292"/>
  <c r="J291"/>
  <c r="J290"/>
  <c r="J289"/>
  <c r="J288"/>
  <c r="J287"/>
  <c r="J286"/>
  <c r="J285"/>
  <c r="J284"/>
  <c r="J283"/>
  <c r="J282"/>
  <c r="J281"/>
  <c r="J280"/>
  <c r="J279"/>
  <c r="J278"/>
  <c r="J277"/>
  <c r="J276"/>
  <c r="J275"/>
  <c r="J274"/>
  <c r="J273"/>
  <c r="J272"/>
  <c r="J271"/>
  <c r="J270"/>
  <c r="J269"/>
  <c r="J268"/>
  <c r="J267"/>
  <c r="J266"/>
  <c r="J265"/>
  <c r="J264"/>
  <c r="J263"/>
  <c r="J262"/>
  <c r="J261"/>
  <c r="J260"/>
  <c r="J259"/>
  <c r="J258"/>
  <c r="J257"/>
  <c r="J256"/>
  <c r="J255"/>
  <c r="J254"/>
  <c r="J253"/>
  <c r="J252"/>
  <c r="J251"/>
  <c r="J250"/>
  <c r="J249"/>
  <c r="J248"/>
  <c r="J247"/>
  <c r="J246"/>
  <c r="J245"/>
  <c r="J244"/>
  <c r="J243"/>
  <c r="J242"/>
  <c r="J241"/>
  <c r="J240"/>
  <c r="J239"/>
  <c r="J238"/>
  <c r="J237"/>
  <c r="J236"/>
  <c r="J235"/>
  <c r="J234"/>
  <c r="J233"/>
  <c r="J232"/>
  <c r="J231"/>
  <c r="J230"/>
  <c r="J229"/>
  <c r="J228"/>
  <c r="J227"/>
  <c r="J226"/>
  <c r="J225"/>
  <c r="J224"/>
  <c r="J223"/>
  <c r="J222"/>
  <c r="J221"/>
  <c r="J220"/>
  <c r="J219"/>
  <c r="J218"/>
  <c r="J217"/>
  <c r="J216"/>
  <c r="J215"/>
  <c r="J214"/>
  <c r="J213"/>
  <c r="J212"/>
  <c r="J211"/>
  <c r="J210"/>
  <c r="J209"/>
  <c r="J208"/>
  <c r="J207"/>
  <c r="J206"/>
  <c r="J205"/>
  <c r="J204"/>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C147"/>
  <c r="J147" s="1"/>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C82"/>
  <c r="C83" s="1"/>
  <c r="J83" s="1"/>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C40"/>
  <c r="J40" s="1"/>
  <c r="J39"/>
  <c r="J38"/>
  <c r="J37"/>
  <c r="J36"/>
  <c r="J35"/>
  <c r="J34"/>
  <c r="J33"/>
  <c r="J32"/>
  <c r="J31"/>
  <c r="J30"/>
  <c r="J29"/>
  <c r="J28"/>
  <c r="J27"/>
  <c r="J26"/>
  <c r="J25"/>
  <c r="J24"/>
  <c r="J23"/>
  <c r="J22"/>
  <c r="J21"/>
  <c r="J20"/>
  <c r="C20"/>
  <c r="J19"/>
  <c r="J18"/>
  <c r="J17"/>
  <c r="J16"/>
  <c r="J15"/>
  <c r="J14"/>
  <c r="J13"/>
  <c r="J12"/>
  <c r="J11"/>
  <c r="J10"/>
  <c r="J9"/>
  <c r="J8"/>
  <c r="B8"/>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61" s="1"/>
  <c r="B62" s="1"/>
  <c r="B63" s="1"/>
  <c r="B64" s="1"/>
  <c r="B65" s="1"/>
  <c r="B66" s="1"/>
  <c r="B67" s="1"/>
  <c r="B68" s="1"/>
  <c r="B69" s="1"/>
  <c r="B70" s="1"/>
  <c r="B71" s="1"/>
  <c r="B72" s="1"/>
  <c r="B73" s="1"/>
  <c r="B74" s="1"/>
  <c r="B75" s="1"/>
  <c r="B76" s="1"/>
  <c r="B77" s="1"/>
  <c r="B78" s="1"/>
  <c r="B79" s="1"/>
  <c r="B80" s="1"/>
  <c r="B81" s="1"/>
  <c r="B82" s="1"/>
  <c r="B83" s="1"/>
  <c r="B84" s="1"/>
  <c r="B85" s="1"/>
  <c r="B86" s="1"/>
  <c r="B87" s="1"/>
  <c r="B88" s="1"/>
  <c r="B89" s="1"/>
  <c r="B90" s="1"/>
  <c r="B91" s="1"/>
  <c r="B92" s="1"/>
  <c r="B93" s="1"/>
  <c r="B94" s="1"/>
  <c r="B95" s="1"/>
  <c r="B96" s="1"/>
  <c r="B97" s="1"/>
  <c r="B98" s="1"/>
  <c r="B99" s="1"/>
  <c r="B100" s="1"/>
  <c r="B101" s="1"/>
  <c r="B102" s="1"/>
  <c r="B103" s="1"/>
  <c r="B104" s="1"/>
  <c r="B105" s="1"/>
  <c r="B106" s="1"/>
  <c r="B107" s="1"/>
  <c r="B108" s="1"/>
  <c r="B109" s="1"/>
  <c r="B110" s="1"/>
  <c r="B111" s="1"/>
  <c r="B112" s="1"/>
  <c r="B113" s="1"/>
  <c r="B114" s="1"/>
  <c r="B115" s="1"/>
  <c r="B116" s="1"/>
  <c r="B117" s="1"/>
  <c r="B118" s="1"/>
  <c r="B119" s="1"/>
  <c r="B120" s="1"/>
  <c r="B121" s="1"/>
  <c r="B122" s="1"/>
  <c r="B123" s="1"/>
  <c r="B124" s="1"/>
  <c r="B125" s="1"/>
  <c r="B126" s="1"/>
  <c r="B127" s="1"/>
  <c r="B128" s="1"/>
  <c r="B129" s="1"/>
  <c r="B130" s="1"/>
  <c r="B131" s="1"/>
  <c r="B132" s="1"/>
  <c r="B133" s="1"/>
  <c r="B134" s="1"/>
  <c r="B135" s="1"/>
  <c r="B136" s="1"/>
  <c r="B137" s="1"/>
  <c r="B138" s="1"/>
  <c r="B139" s="1"/>
  <c r="B140" s="1"/>
  <c r="B141" s="1"/>
  <c r="B142" s="1"/>
  <c r="B143" s="1"/>
  <c r="B144" s="1"/>
  <c r="B145" s="1"/>
  <c r="B146" s="1"/>
  <c r="B147" s="1"/>
  <c r="B148" s="1"/>
  <c r="B149" s="1"/>
  <c r="B150" s="1"/>
  <c r="B151" s="1"/>
  <c r="B152" s="1"/>
  <c r="B153" s="1"/>
  <c r="B154" s="1"/>
  <c r="B155" s="1"/>
  <c r="B156" s="1"/>
  <c r="B157" s="1"/>
  <c r="B158" s="1"/>
  <c r="B159" s="1"/>
  <c r="B160" s="1"/>
  <c r="B161" s="1"/>
  <c r="B162" s="1"/>
  <c r="B163" s="1"/>
  <c r="B164" s="1"/>
  <c r="B165" s="1"/>
  <c r="B166" s="1"/>
  <c r="B167" s="1"/>
  <c r="B168" s="1"/>
  <c r="B169" s="1"/>
  <c r="B170" s="1"/>
  <c r="B171" s="1"/>
  <c r="B172" s="1"/>
  <c r="B173" s="1"/>
  <c r="B174" s="1"/>
  <c r="B175" s="1"/>
  <c r="B176" s="1"/>
  <c r="B177" s="1"/>
  <c r="B178" s="1"/>
  <c r="B179" s="1"/>
  <c r="B180" s="1"/>
  <c r="B181" s="1"/>
  <c r="B182" s="1"/>
  <c r="B183" s="1"/>
  <c r="B184" s="1"/>
  <c r="B185" s="1"/>
  <c r="B186" s="1"/>
  <c r="B187" s="1"/>
  <c r="B188" s="1"/>
  <c r="B189" s="1"/>
  <c r="B190" s="1"/>
  <c r="B191" s="1"/>
  <c r="B192" s="1"/>
  <c r="B193" s="1"/>
  <c r="B194" s="1"/>
  <c r="B195" s="1"/>
  <c r="B196" s="1"/>
  <c r="B197" s="1"/>
  <c r="B198" s="1"/>
  <c r="B199" s="1"/>
  <c r="B200" s="1"/>
  <c r="B201" s="1"/>
  <c r="B202" s="1"/>
  <c r="B203" s="1"/>
  <c r="B204" s="1"/>
  <c r="B205" s="1"/>
  <c r="B206" s="1"/>
  <c r="B207" s="1"/>
  <c r="B208" s="1"/>
  <c r="B209" s="1"/>
  <c r="B210" s="1"/>
  <c r="B211" s="1"/>
  <c r="B212" s="1"/>
  <c r="B213" s="1"/>
  <c r="B214" s="1"/>
  <c r="B215" s="1"/>
  <c r="B216" s="1"/>
  <c r="B217" s="1"/>
  <c r="B218" s="1"/>
  <c r="B219" s="1"/>
  <c r="B220" s="1"/>
  <c r="B221" s="1"/>
  <c r="B222" s="1"/>
  <c r="B223" s="1"/>
  <c r="B224" s="1"/>
  <c r="B225" s="1"/>
  <c r="B226" s="1"/>
  <c r="B227" s="1"/>
  <c r="B228" s="1"/>
  <c r="B229" s="1"/>
  <c r="B230" s="1"/>
  <c r="B231" s="1"/>
  <c r="B232" s="1"/>
  <c r="B233" s="1"/>
  <c r="B234" s="1"/>
  <c r="B235" s="1"/>
  <c r="B236" s="1"/>
  <c r="B237" s="1"/>
  <c r="B238" s="1"/>
  <c r="B239" s="1"/>
  <c r="B240" s="1"/>
  <c r="B241" s="1"/>
  <c r="B242" s="1"/>
  <c r="B243" s="1"/>
  <c r="B244" s="1"/>
  <c r="B245" s="1"/>
  <c r="B246" s="1"/>
  <c r="B247" s="1"/>
  <c r="B248" s="1"/>
  <c r="B249" s="1"/>
  <c r="B250" s="1"/>
  <c r="B251" s="1"/>
  <c r="B252" s="1"/>
  <c r="B253" s="1"/>
  <c r="B254" s="1"/>
  <c r="B255" s="1"/>
  <c r="B256" s="1"/>
  <c r="B257" s="1"/>
  <c r="B258" s="1"/>
  <c r="B259" s="1"/>
  <c r="B260" s="1"/>
  <c r="B261" s="1"/>
  <c r="B262" s="1"/>
  <c r="B263" s="1"/>
  <c r="B264" s="1"/>
  <c r="B265" s="1"/>
  <c r="B266" s="1"/>
  <c r="B267" s="1"/>
  <c r="B268" s="1"/>
  <c r="B269" s="1"/>
  <c r="B270" s="1"/>
  <c r="B271" s="1"/>
  <c r="B272" s="1"/>
  <c r="B273" s="1"/>
  <c r="B274" s="1"/>
  <c r="B275" s="1"/>
  <c r="B276" s="1"/>
  <c r="B277" s="1"/>
  <c r="B278" s="1"/>
  <c r="B279" s="1"/>
  <c r="B280" s="1"/>
  <c r="B281" s="1"/>
  <c r="B282" s="1"/>
  <c r="B283" s="1"/>
  <c r="B284" s="1"/>
  <c r="B285" s="1"/>
  <c r="B286" s="1"/>
  <c r="B287" s="1"/>
  <c r="B288" s="1"/>
  <c r="B289" s="1"/>
  <c r="B290" s="1"/>
  <c r="B291" s="1"/>
  <c r="B292" s="1"/>
  <c r="B293" s="1"/>
  <c r="B294" s="1"/>
  <c r="B295" s="1"/>
  <c r="B296" s="1"/>
  <c r="B297" s="1"/>
  <c r="B298" s="1"/>
  <c r="B299" s="1"/>
  <c r="B300" s="1"/>
  <c r="B301" s="1"/>
  <c r="B302" s="1"/>
  <c r="B303" s="1"/>
  <c r="B304" s="1"/>
  <c r="B305" s="1"/>
  <c r="B306" s="1"/>
  <c r="B307" s="1"/>
  <c r="B308" s="1"/>
  <c r="B309" s="1"/>
  <c r="B310" s="1"/>
  <c r="B311" s="1"/>
  <c r="B312" s="1"/>
  <c r="B313" s="1"/>
  <c r="B314" s="1"/>
  <c r="B315" s="1"/>
  <c r="B316" s="1"/>
  <c r="B317" s="1"/>
  <c r="B318" s="1"/>
  <c r="B319" s="1"/>
  <c r="B320" s="1"/>
  <c r="B321" s="1"/>
  <c r="B322" s="1"/>
  <c r="B323" s="1"/>
  <c r="B324" s="1"/>
  <c r="B325" s="1"/>
  <c r="B326" s="1"/>
  <c r="B327" s="1"/>
  <c r="B328" s="1"/>
  <c r="B329" s="1"/>
  <c r="J7"/>
  <c r="J6"/>
  <c r="J335"/>
  <c r="J336"/>
  <c r="J337"/>
  <c r="J338"/>
  <c r="J339"/>
  <c r="J340"/>
  <c r="K340" s="1"/>
  <c r="J341"/>
  <c r="J342"/>
  <c r="K342" s="1"/>
  <c r="J343"/>
  <c r="J344"/>
  <c r="K344" s="1"/>
  <c r="J345"/>
  <c r="J346"/>
  <c r="K346" s="1"/>
  <c r="J347"/>
  <c r="J348"/>
  <c r="K348" s="1"/>
  <c r="J349"/>
  <c r="J350"/>
  <c r="K350" s="1"/>
  <c r="J351"/>
  <c r="J352"/>
  <c r="K352" s="1"/>
  <c r="J353"/>
  <c r="J354"/>
  <c r="K354" s="1"/>
  <c r="J355"/>
  <c r="J356"/>
  <c r="K356" s="1"/>
  <c r="J357"/>
  <c r="J358"/>
  <c r="K358" s="1"/>
  <c r="J359"/>
  <c r="J360"/>
  <c r="K360" s="1"/>
  <c r="J361"/>
  <c r="J362"/>
  <c r="K362" s="1"/>
  <c r="J363"/>
  <c r="J364"/>
  <c r="K364" s="1"/>
  <c r="J365"/>
  <c r="J366"/>
  <c r="K366" s="1"/>
  <c r="J367"/>
  <c r="J368"/>
  <c r="K368" s="1"/>
  <c r="J369"/>
  <c r="J370"/>
  <c r="K370" s="1"/>
  <c r="J371"/>
  <c r="J372"/>
  <c r="K372" s="1"/>
  <c r="J373"/>
  <c r="J374"/>
  <c r="K374" s="1"/>
  <c r="J375"/>
  <c r="J376"/>
  <c r="K376" s="1"/>
  <c r="J377"/>
  <c r="J378"/>
  <c r="K378" s="1"/>
  <c r="J379"/>
  <c r="J380"/>
  <c r="K380" s="1"/>
  <c r="J381"/>
  <c r="J382"/>
  <c r="K382" s="1"/>
  <c r="J383"/>
  <c r="J384"/>
  <c r="K384" s="1"/>
  <c r="J385"/>
  <c r="J386"/>
  <c r="K386" s="1"/>
  <c r="J387"/>
  <c r="J388"/>
  <c r="K388" s="1"/>
  <c r="J389"/>
  <c r="J390"/>
  <c r="K390" s="1"/>
  <c r="J391"/>
  <c r="J392"/>
  <c r="K392" s="1"/>
  <c r="J393"/>
  <c r="J394"/>
  <c r="K394" s="1"/>
  <c r="J395"/>
  <c r="J396"/>
  <c r="K396" s="1"/>
  <c r="J397"/>
  <c r="J398"/>
  <c r="J399"/>
  <c r="J400"/>
  <c r="J401"/>
  <c r="J402"/>
  <c r="J403"/>
  <c r="J404"/>
  <c r="K404" s="1"/>
  <c r="J405"/>
  <c r="J406"/>
  <c r="K406" s="1"/>
  <c r="J407"/>
  <c r="J408"/>
  <c r="K408" s="1"/>
  <c r="J409"/>
  <c r="J410"/>
  <c r="K410" s="1"/>
  <c r="J418"/>
  <c r="J419" s="1"/>
  <c r="J420" s="1"/>
  <c r="K409"/>
  <c r="K407"/>
  <c r="K405"/>
  <c r="D404"/>
  <c r="K403"/>
  <c r="K402"/>
  <c r="K401"/>
  <c r="K400"/>
  <c r="K399"/>
  <c r="K398"/>
  <c r="K397"/>
  <c r="A397"/>
  <c r="A398" s="1"/>
  <c r="A399" s="1"/>
  <c r="A400" s="1"/>
  <c r="A401" s="1"/>
  <c r="A402" s="1"/>
  <c r="A403" s="1"/>
  <c r="K395"/>
  <c r="K393"/>
  <c r="K391"/>
  <c r="K389"/>
  <c r="K387"/>
  <c r="A387"/>
  <c r="A388" s="1"/>
  <c r="A389" s="1"/>
  <c r="A390" s="1"/>
  <c r="A391" s="1"/>
  <c r="A392" s="1"/>
  <c r="A393" s="1"/>
  <c r="A394" s="1"/>
  <c r="K385"/>
  <c r="K383"/>
  <c r="K381"/>
  <c r="K379"/>
  <c r="K377"/>
  <c r="K375"/>
  <c r="K373"/>
  <c r="K371"/>
  <c r="K369"/>
  <c r="K367"/>
  <c r="K365"/>
  <c r="K363"/>
  <c r="K361"/>
  <c r="A361"/>
  <c r="A362" s="1"/>
  <c r="A363" s="1"/>
  <c r="A364" s="1"/>
  <c r="A365" s="1"/>
  <c r="A366" s="1"/>
  <c r="A367" s="1"/>
  <c r="A368" s="1"/>
  <c r="A369" s="1"/>
  <c r="A370" s="1"/>
  <c r="A371" s="1"/>
  <c r="A372" s="1"/>
  <c r="A373" s="1"/>
  <c r="A374" s="1"/>
  <c r="A375" s="1"/>
  <c r="A376" s="1"/>
  <c r="A377" s="1"/>
  <c r="A378" s="1"/>
  <c r="A379" s="1"/>
  <c r="A380" s="1"/>
  <c r="A381" s="1"/>
  <c r="A382" s="1"/>
  <c r="A383" s="1"/>
  <c r="K359"/>
  <c r="K357"/>
  <c r="K355"/>
  <c r="K353"/>
  <c r="K351"/>
  <c r="K349"/>
  <c r="A349"/>
  <c r="A350" s="1"/>
  <c r="A351" s="1"/>
  <c r="A352" s="1"/>
  <c r="A353" s="1"/>
  <c r="A354" s="1"/>
  <c r="A355" s="1"/>
  <c r="A356" s="1"/>
  <c r="A357" s="1"/>
  <c r="A358" s="1"/>
  <c r="A359" s="1"/>
  <c r="K347"/>
  <c r="K345"/>
  <c r="K343"/>
  <c r="D342"/>
  <c r="K341"/>
  <c r="K339"/>
  <c r="A339"/>
  <c r="A340" s="1"/>
  <c r="A341" s="1"/>
  <c r="A342" s="1"/>
  <c r="K338"/>
  <c r="K337"/>
  <c r="K336"/>
  <c r="D336"/>
  <c r="K335"/>
  <c r="D335"/>
  <c r="A335"/>
  <c r="J334"/>
  <c r="K334" s="1"/>
  <c r="C84" l="1"/>
  <c r="J84" s="1"/>
  <c r="J330" s="1"/>
  <c r="J331" s="1"/>
  <c r="J332" s="1"/>
  <c r="J82"/>
  <c r="J411"/>
  <c r="J412" s="1"/>
  <c r="J413" s="1"/>
  <c r="J414" l="1"/>
  <c r="J415"/>
  <c r="K411"/>
</calcChain>
</file>

<file path=xl/sharedStrings.xml><?xml version="1.0" encoding="utf-8"?>
<sst xmlns="http://schemas.openxmlformats.org/spreadsheetml/2006/main" count="2026" uniqueCount="715">
  <si>
    <t>SCHEDULE</t>
  </si>
  <si>
    <t>SNo</t>
  </si>
  <si>
    <t>EstimatE Quantity (only FigurEs)</t>
  </si>
  <si>
    <t>Item DEtailEd 
SpEcification Description</t>
  </si>
  <si>
    <t>Rate</t>
  </si>
  <si>
    <t xml:space="preserve">Amount </t>
  </si>
  <si>
    <t>S No.</t>
  </si>
  <si>
    <t>Level &amp; Clear the Site with the help of JCB including costconveyance of all materials,hire chareges etc complete for finished item of work.</t>
  </si>
  <si>
    <t>Hr</t>
  </si>
  <si>
    <t>Cum</t>
  </si>
  <si>
    <t>M</t>
  </si>
  <si>
    <t>Grouting 25mm dia Hole with CementSlurry</t>
  </si>
  <si>
    <t>Civil</t>
  </si>
  <si>
    <t>Plain Cement concrete (1:3:6) using 40mm HBG metal , including cost and conveyance of all materials, labour ,all leads and lifts, consolidation and all operations, formwork as required, curing, etc. complete for finished item of work as directed by engineer-in-charge</t>
  </si>
  <si>
    <t>Supply</t>
  </si>
  <si>
    <t>CRS masonry in CM 1:6  using Hard Granite Stones including cost and conveyance of all materials,labour, seignorage charges,    dewatering,scaffolding,curing, all leads and lifts, all incidental charges etc .complete for finished item of work as directed by the Engineer - in - charge.</t>
  </si>
  <si>
    <t>Plain cement concrete 1:2:4 nominal mix using  12 mm HBG metal including cost &amp; conveyance of all materials, labour, seignorage charges , mixing,curing,etc complete for finished item of work as directed by the Engineer-in-charge.</t>
  </si>
  <si>
    <t xml:space="preserve">Supplying and filling with borrowed gravel, watering, ramming, consolidating thoroughly complying with the standard specification including cost and conveyance of all materials, labour charges,hire charges of machnery,with all leads and lifts,incidental charges etc complete for  finished item work as directed by the Engineer - in - charge. </t>
  </si>
  <si>
    <t xml:space="preserve"> Footings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</si>
  <si>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Columns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</si>
  <si>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Plinth Beams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</si>
  <si>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Lintels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</si>
  <si>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Roof Beams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</si>
  <si>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 xml:space="preserve">    Roof slab 120 mm thick Reinforced  cement concerete M20 GRADE Nominal Mix for footings , columns, Beams and Slab using 12mm to 20mm size graded HBG machine crushed metal from approvaed quary giving cube crushing strenth of 20 N /sqm and a minimum of 400 kgs of cement for 1 Cum of concrete including cost and conveyance of all materials,labour,  seignorage charges, centering, shuttering, machine mixing,laying concrete, curing, compaction by pin and pan vibrater, supplemented by hand spreeding rodding and tamping, all leads and lifts,all incidental charges  etc complete for finished item of work but excuding cost of steel and its fabrication as directed by the Engineer - in - charge .</t>
  </si>
  <si>
    <t>Providing High Yield Strength Deformed (HYSD)/ Thermo Mechanically Treated (TMT) / Mild steel (MS) steel bars (Fe 415/ Fe 500 grade as per IS 1786-1979) of different diameters for RCC works , including cost and conveyance of all materials, labour charges for straightening, cutting, bending to required sizes and shapes, placing in position with cover blocks of approved materials and size and tying  with binding wire of 18 SWG, forming grills for reinforcement work as per approved designs and drawings, including all wastages such as overlaps, chairs, spacer bars, and  binding wire, all incidental, operational charges and sales and other taxes on all materials etc., complete for finished item of work in all floors.( APSS No.126) as directed by Engineer-in-charge.</t>
  </si>
  <si>
    <t>MT</t>
  </si>
  <si>
    <t>Providing plastering  of  20mm thick to all walls and ceiling of superstructure in two coats with first coat in CM 1:6 of 16mm thick and second coat in Cm 1:4 4mm thick  including cost and conveyance of all materials,labour, water charges, curing for specified number of days, cutting  grooves, at all heghits, all leads and lifts, incidental and scaffolding, seigniorage charges, etc. complete for finished item of work  as directed by the Engineer - in - charge.</t>
  </si>
  <si>
    <t>Sqm</t>
  </si>
  <si>
    <t>Providing impervious coat over RCC roof slab  to requried slopes with 20mm thick in CM 1:3  mixed with approved brand of water proffing compound  inclding cost and conveyance of all materials, labour charges, curing, rounding off junctions of wall and slab, all leads and lifts,  etc . complete for finished item of work as directed by the Engineer - in - charge.</t>
  </si>
  <si>
    <t xml:space="preserve">Raised pointing to the exposed surfaces of CRS masonry in cm 1:3 prop. including cost and conveyance of all materials, labour charges, all leads and lifts curing etc, complete for finished item of work as directed by Engineer-in-charge.  </t>
  </si>
  <si>
    <t>Supply and fixing of doors with the frames of the door shall be made well seasoned mt wood of cross section 100x75mm. The shutter shall be made isi mark flushed door with laminate   both sides with PVC beading 40mm width all round.Frame shall be painted with two coats of synthetic enamel paint of approved color over one coat of primer over luppum with spary with 3 no 150mm brass hinges 1 no brass door stoper, 1 no 250mm brass aldrops. 2 no 300 mm aluminium tower bolts, 2 no 150mm brass fancy door handlers, 1 no keyless lockset with cp handel. The quoted rate shall include cost and conveyance of the meterials, fixig, labour carges, tools, handles,locking arrangementts and other fixtures &amp; fittings for finished item work as directed by the Engineer - in- charge.</t>
  </si>
  <si>
    <t>Supply and Fixing of Aluminium sliding windows with fixed glass panels using aluminium sections 62x32x1.2mm providing 5mm plain glass fixed to frame with beading gasket and glazing clips with all accessories,locking arrangements including cost and conveyance of all materials,labour charges etc. complete for finished item of work and as directed by the Engineer-in-charge..</t>
  </si>
  <si>
    <t>Supplying and fixing of MS safety grill with peripheral frame of ISA 25x25x4mm and horizontal &amp; vertical 8mm square rods and including cost and coveyance of all mateirals with all leads and lifts, labour charges, painting charges complete for finished item of work as directed by Engieer-in-chargea.</t>
  </si>
  <si>
    <t xml:space="preserve">Flooring with double machine polished and hand cut Shabad stone 20mm thick of approved colour, quality and size over a bed of cement mortar 1:3 20mm thick including cost of all materials, labour,with all leads and lifts, jointing and pointing with cement,  etc, complete for finished item of work as directed by Engineer-in-charge </t>
  </si>
  <si>
    <t>Providing skirting with polished shabad stone including cost &amp; conveyance of all materials,labour charges etc complete for finished item of work as directed by Engineer-in-charge.</t>
  </si>
  <si>
    <t>Painting with two coats of ACE paint over a coat of primer including cost and conveyance of all materials , labour charges etc. complete for finished item of work and as directed by the Engineer-in-charge.</t>
  </si>
  <si>
    <t>Painting with two coats of OBD over a coat of primer including cost and conveyance of all materials ,labour charges etc. complete for finished item of work  as directed by the engineer-in-charge.</t>
  </si>
  <si>
    <t>Supply and fixing of fencing of welded wire mesh  with support channels of 75x 40mm and angles around of 25x25x3mm including cost and conveyance of all materials ,fabrication charges,painting charges etc. complete for finished item of work  as directed by the Engineer-in-charge.</t>
  </si>
  <si>
    <t>Providing RCM Drop Walls in CM 1:2 of 40mm thick over rabbit wire mesh including cost and conveyance of all meterials, labour charges, curing ,at all levels, leads and lifts, seignioage charges  etc., complete, but excluding cost of steel as per the approved drawing for finished item of work  as directed by the Engineer -in -charges</t>
  </si>
  <si>
    <t>Supply and fixing 25mm dia 1.5mm thick ( concealed) PVC pipe alog with reinforcement to be laid in slab including No. 14 SWG GI wire for earth contunity, cost of pipe, binding wire and all labour charges etc complete for finished item of work.</t>
  </si>
  <si>
    <t>Rmt</t>
  </si>
  <si>
    <t>Supply and fixing 32mm dia 2mm thick ( concealed) PVC pipe in the wall including No 14 SWG GI wire for earth contunity, cost of pipe, binding wire and all labour charges etc complete for finished item of work.</t>
  </si>
  <si>
    <t>Wiring with 2X1.0 Sqm(14/0.3mm) PVC insulated flexiable copper cable in the existing metalic/Non metalic conduit pipe with 6A mini modular SP switch, mounted on metalic box covereds with appropriate front plate modules etc ceiling rose including cot and conveyance of all mateials, labour charges complete for light points, bell points and fan points in non residential builsing except circuit moving finished in all types masonary as directed by department.</t>
  </si>
  <si>
    <t xml:space="preserve">Supply and fixing of 6A 3/2 pin flush type plug socket with 6A flush type marked switch control on a common board with earth continuity including wire leads earth connections along with all labour charges etc. complete </t>
  </si>
  <si>
    <t>No</t>
  </si>
  <si>
    <t xml:space="preserve">Supply and fixing of 16A 3pin flush type plug socket  and 16A flush type fuse unit and 16A switch control. </t>
  </si>
  <si>
    <t>Supply and fixing of slanting holders with 100W bulb with all connections and labour charges etc. complete for finished item of work and as directed by the engineer-in-charge.</t>
  </si>
  <si>
    <t>Supply and fixing of patty type tube light fitting with 4' 0" - 40W tube light,40W copper choke,starter,labour charges etc. complete for finished item of work  as directed by the engineer-in-charge.</t>
  </si>
  <si>
    <t>Supply and run of 2 of 14/.3mm (1.00 Sqmm) pvc insulated flexible copper cable in the existing metalic/non-metalic conduit pipe.</t>
  </si>
  <si>
    <t xml:space="preserve">Supply and run of 2 of 36/0.3 (2.5sqmm) pvc insulated flexible copper cable in the existing metalic/non-metalic conduit pipe. </t>
  </si>
  <si>
    <t>Supply &amp; fixing TPN Distribution board with IP-42 protection (Metal Door)suitable for single phase ELCB/RCCB/FP Isolator as incomer and 10kA SP 6 No.s MCBs as out going including internal connection and labour charges for surface / flush mounting etc Complete.</t>
  </si>
  <si>
    <t>Providing independent earthing for main switches,IC cutouts and motors using 40mm. Dia. B-class G.I.Pipe of 2.5' length duly providing 12mm. Dia. 6No. Holes and required bolts,nuts and washers,including filling with equal preparation of salt and charcoal in layers and labour charges etc. complete for finished item of work  as directed by the engineer-in-charge.</t>
  </si>
  <si>
    <t>Supply and Fixing of 48" ceiling fan of bajaj make(or equivalent make) including cost material,labour charges etc. complete for finished item of work as directed by the engineer-in-charge.</t>
  </si>
  <si>
    <t>Supply and fixing of ceramic tiles fantacy for dadoing including cost and conveyance of all materials,labour charges etc. complete for finished item of work as directed by the engineer-in-charge.</t>
  </si>
  <si>
    <t xml:space="preserve">Supply and fixing of European Water Closet of first quality conforming IS2556-part-21973 of Parry, Neycer or Hindhusthan, make with 'P' or 'S' trap etc,white glazed complete for finished item of work  as directed by the engineer-in-charge.  </t>
  </si>
  <si>
    <t>PVC low level system parry ware , slim line with internal components &amp; short ben 10 liters capacity dual flush including cost and conveyance of all materials and labour charges for finished item of work</t>
  </si>
  <si>
    <t>Supply and Fixing 4" PVC  floor trap including labour charges etc. complete for finished item of work  as directed by the engineer-in-charge.</t>
  </si>
  <si>
    <t>Supply,fixing 4" dia. PVC Plain Bend including cost etc. complete for finished item of work  as directed by the engineer-in-charge.</t>
  </si>
  <si>
    <t>Supply,fixing 4" dia. PVC Door Bend including cost etc. complete for finished item of work as directed by the engineer-in-charge.</t>
  </si>
  <si>
    <t>S&amp;Fixing 150mm x 100mm SWG gully traps Ist class grating &amp; constg brick masonry in CM (1:6) prop inter mediate chamber  fitted with CI frame etc complete.</t>
  </si>
  <si>
    <t>Supply and Fixing 4" dia 3M Single socket PVC  pipe  including labour charges etc. complete for finished item of work  as directed by the engineer-in-charge.</t>
  </si>
  <si>
    <t>Supply,laying and jointing 152.4 mm SWG pipe including excavation of trenches etc. complete for finished item of work as directed by the engineer-in-charge.</t>
  </si>
  <si>
    <t>Constructing (457.2mmx457.2mm) Brick in CM(1:6) prop Masonry inspection chamber and fitted with light weight CI frame and cover etc complete for finished item of work  as directed by the engineer-in-charge.</t>
  </si>
  <si>
    <t>Supply and fixing of 15mm dia. GM Ball valve including labour charges complete for finished item of work and as directed by the engineer-in-charge.</t>
  </si>
  <si>
    <t>No.</t>
  </si>
  <si>
    <t>Supply and fixing of 20mm dia. GM Ball valve including labour charges complete for finished item of work  as directed by the engineer-in-charge.</t>
  </si>
  <si>
    <t>Supply and fixing of 25mm dia. GM Ball valve including labour charges complete for finished item of work and as directed by the engineer-in-charge.</t>
  </si>
  <si>
    <t>Supply and fixing of 12.7mm dia. concealed stop cock including labour charges complete for finished item of work  as directed by the engineer-in-charge.</t>
  </si>
  <si>
    <t>Supply and fixing of 12.7mm bib tap Indian make including labour charges complete for finished item of work  as directed by the engineer-in-charge.</t>
  </si>
  <si>
    <t>Providing and placing on Terrace polyetheylene water storage tank with double layer approved brand and manufacture with cover complete for finished item of work  as directed by the engineer-in-charge.</t>
  </si>
  <si>
    <t>Ltr</t>
  </si>
  <si>
    <t>Supply and fixing of ms gates of approved design including cost and conveyance of all materials,fabrication charges etc complete for finished item of work.</t>
  </si>
  <si>
    <t xml:space="preserve">Geophysical Investgation charges for water point by Geologist </t>
  </si>
  <si>
    <t>Job</t>
  </si>
  <si>
    <t>Drilling of 165mm bore well with machine rig including deployment and hire charges of rig and other machinery and equipment labour charges , measuring the yeild of borewell including cost and conveyance etc complete</t>
  </si>
  <si>
    <t>RMT</t>
  </si>
  <si>
    <t>Supply and fixing of 160mm dia PVC casing of A class 6Kg point pressure including cost and conveyance of all materials labour charges etc complete for finished item of work as directed by the engineer-in-charge.</t>
  </si>
  <si>
    <t xml:space="preserve">Supply and erecting, ISI mark submersible 5.0 HP, Three Phase SubMrsbl Pumpset 5HP 12-16Stages suitable for 106/156mm dia borewell including cost and conveyance of all materials labour charges etc complete for finished item of work </t>
  </si>
  <si>
    <t>EA</t>
  </si>
  <si>
    <t xml:space="preserve">Supply and fixing of HDPE pipe 40mm dia of 6Kg/cm2 including cost and conveyance of all materials labour charges etc complete for finished item of work as directed by the engineer-in-charge. </t>
  </si>
  <si>
    <t xml:space="preserve">Supply and erecting D.O.L Starter 415V , 3 phase,50Hz with SS enclouserincluding cost and conveyance of all materials labour charges etc complete for finished item of work </t>
  </si>
  <si>
    <t>Supply of 3 Core 2.5 Sqmm Flat Copper cable of ISI for Submersible Motors of makes Finolex / Polycab / Gold Medal / Million / Payal / Sun Light / Power Flex / Fortune Art</t>
  </si>
  <si>
    <t>S&amp;F of poly vinyl acrylic board of approved quality including cost of all materials and labour charges complete for finished item.</t>
  </si>
  <si>
    <t>Providing supply of electricity to the site premises through customer service centre duly applying for new connection including service wire, application fee and other missalaneous charges prescribed by APCPDCL complete for the finished item of work.</t>
  </si>
  <si>
    <t>Carting away dismantled material</t>
  </si>
  <si>
    <t>Design and submisiion of 2 sets of structural design drawings with soft copy complete finished item of work</t>
  </si>
  <si>
    <t>FT2</t>
  </si>
  <si>
    <t>Providing report on Soil Bearing Capacity by Geologist/Geo-technical investigators with the sample collected from construction site complete for finished item of work</t>
  </si>
  <si>
    <t>Seigniorage Charges - Sand</t>
  </si>
  <si>
    <t>Seigniorage Charges - Metal</t>
  </si>
  <si>
    <t>Seigniorage Charges - Gravel</t>
  </si>
  <si>
    <t>Provd-DGPS &amp; Total Staion Survey</t>
  </si>
  <si>
    <t xml:space="preserve"> </t>
  </si>
  <si>
    <t xml:space="preserve">Work Type
</t>
  </si>
  <si>
    <t>Service Code</t>
  </si>
  <si>
    <t xml:space="preserve">UOM
</t>
  </si>
  <si>
    <t>Labour</t>
  </si>
  <si>
    <t>15.90mm OD Pipe - SDR 11 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t>
  </si>
  <si>
    <t>22.20mm OD Pipe - SDR 11 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t>
  </si>
  <si>
    <t>28.60mm OD Pipe - SDR 11 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t>
  </si>
  <si>
    <t>SWR34179</t>
  </si>
  <si>
    <t>SWR33018</t>
  </si>
  <si>
    <t>SWR34180</t>
  </si>
  <si>
    <t>SWR34460</t>
  </si>
  <si>
    <t>SWR33029</t>
  </si>
  <si>
    <t>SWR33041</t>
  </si>
  <si>
    <t>SWR33030</t>
  </si>
  <si>
    <t>SWR33052</t>
  </si>
  <si>
    <t>SWR33068</t>
  </si>
  <si>
    <t>SWR33098</t>
  </si>
  <si>
    <t>SWR33100</t>
  </si>
  <si>
    <t>SWR33099</t>
  </si>
  <si>
    <t>SWR33107</t>
  </si>
  <si>
    <t>SWR33121</t>
  </si>
  <si>
    <t>SWR33128</t>
  </si>
  <si>
    <t>SWR33144</t>
  </si>
  <si>
    <t>SWR33163</t>
  </si>
  <si>
    <t>SWR33156</t>
  </si>
  <si>
    <t>SWR33184</t>
  </si>
  <si>
    <t>SWR33264</t>
  </si>
  <si>
    <t>SWR33277</t>
  </si>
  <si>
    <t>SWR33310</t>
  </si>
  <si>
    <t>SWR33219</t>
  </si>
  <si>
    <t>SWR33236</t>
  </si>
  <si>
    <t>SWR33356</t>
  </si>
  <si>
    <t>SWR33333</t>
  </si>
  <si>
    <t>SWR33403</t>
  </si>
  <si>
    <t>SWR33203</t>
  </si>
  <si>
    <t>SWR33438</t>
  </si>
  <si>
    <t>SWR33439</t>
  </si>
  <si>
    <t>SWR33598</t>
  </si>
  <si>
    <t>SWR33462</t>
  </si>
  <si>
    <t>SWR33463</t>
  </si>
  <si>
    <t>SWR33484</t>
  </si>
  <si>
    <t>SWR33545</t>
  </si>
  <si>
    <t>SWR33494</t>
  </si>
  <si>
    <t>SWR33497</t>
  </si>
  <si>
    <t>SWR33526</t>
  </si>
  <si>
    <t>SWR33596</t>
  </si>
  <si>
    <t>SWR33563</t>
  </si>
  <si>
    <t>SWR33224</t>
  </si>
  <si>
    <t>SWR34314</t>
  </si>
  <si>
    <t>SWR34376</t>
  </si>
  <si>
    <t>SWR34386</t>
  </si>
  <si>
    <t>SWR34382</t>
  </si>
  <si>
    <t>SWR34383</t>
  </si>
  <si>
    <t>SWR34286</t>
  </si>
  <si>
    <t>SWR34377</t>
  </si>
  <si>
    <t>SWR34284</t>
  </si>
  <si>
    <t>SWR34296</t>
  </si>
  <si>
    <t>SWR34361</t>
  </si>
  <si>
    <t>SWR34362</t>
  </si>
  <si>
    <t>SWR34363</t>
  </si>
  <si>
    <t>SWR34344</t>
  </si>
  <si>
    <t>SWR34345</t>
  </si>
  <si>
    <t>SWR34346</t>
  </si>
  <si>
    <t>SWR34328</t>
  </si>
  <si>
    <t>SWR34329</t>
  </si>
  <si>
    <t>SWR34375</t>
  </si>
  <si>
    <t>SWR33404</t>
  </si>
  <si>
    <t>SWR33608</t>
  </si>
  <si>
    <t>SWR33609</t>
  </si>
  <si>
    <t>SWR33611</t>
  </si>
  <si>
    <t>SWR33640</t>
  </si>
  <si>
    <t>SWR34410</t>
  </si>
  <si>
    <t>SWR33645</t>
  </si>
  <si>
    <t>SWR33641</t>
  </si>
  <si>
    <t>SWR33422</t>
  </si>
  <si>
    <t>SWR33425</t>
  </si>
  <si>
    <t>SWR34151</t>
  </si>
  <si>
    <t>SWR33427</t>
  </si>
  <si>
    <t>SWR33426</t>
  </si>
  <si>
    <t>SWR34097</t>
  </si>
  <si>
    <t>SWR34470</t>
  </si>
  <si>
    <t>SWR34471</t>
  </si>
  <si>
    <t>SWR34472</t>
  </si>
  <si>
    <t>SWR34506</t>
  </si>
  <si>
    <t>Supply of CI earth pipe 100 mm dia, 2.75 mt long thickness 10mm with flange as per specication</t>
  </si>
  <si>
    <t>Elect</t>
  </si>
  <si>
    <t>SMR11482</t>
  </si>
  <si>
    <t>Providing of earthing with excavation of earth pit (0.6 x0.6x2.4Mts.) duly filling with bentonite, earth , running of earth wire etc., complete, including cost of bentonite and excluding cost of RCC collar of size 0.75M dia x 0.5 M height</t>
  </si>
  <si>
    <t>SWR10357</t>
  </si>
  <si>
    <t>Loading of 11KV/33KV XLPE UG Cable for all sizes</t>
  </si>
  <si>
    <t>SWR11230</t>
  </si>
  <si>
    <t>Un loading of 11KV/33KV XLPE UG Cable for all sizes</t>
  </si>
  <si>
    <t>SWR11231</t>
  </si>
  <si>
    <t>SWR11861</t>
  </si>
  <si>
    <t>SWR11981</t>
  </si>
  <si>
    <t>SWR11973</t>
  </si>
  <si>
    <t>Laying of 2nd cable in excavated trench</t>
  </si>
  <si>
    <t>SWR10988</t>
  </si>
  <si>
    <t>Making 11 KV 3x300 Sqmm Cable Out Door/Indoor end
termination</t>
  </si>
  <si>
    <t>SWR10391</t>
  </si>
  <si>
    <t>SMR40070</t>
  </si>
  <si>
    <t>Geophysical Investgation Charges</t>
  </si>
  <si>
    <t>Drill-165mm Bore Well 270M and above</t>
  </si>
  <si>
    <t>SWR34836</t>
  </si>
  <si>
    <t>S&amp;F 160mm dia PVC Casing</t>
  </si>
  <si>
    <t>SWR10132</t>
  </si>
  <si>
    <t>Providing of RCC Collar guarding to the existing earth pits with damaged masonry including dismantling and removing of existing masonry and fixing the RCC collar of 0.60 M dia X 0.50 M height</t>
  </si>
  <si>
    <t>SWR10359</t>
  </si>
  <si>
    <t>Supply of 4" B class GI pipe</t>
  </si>
  <si>
    <t>SMR40080</t>
  </si>
  <si>
    <t>SWR10920</t>
  </si>
  <si>
    <t>Loading of M.S.Channels, Angles, Flats &amp; Rods etc.,</t>
  </si>
  <si>
    <t>SWR10206</t>
  </si>
  <si>
    <t>Un loading of M.S.Channels, Angles, Flats &amp; Rods etc.,</t>
  </si>
  <si>
    <t>SWR10524</t>
  </si>
  <si>
    <t>Supply &amp; Erection  of SP SubMrsbl Pumpset</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</si>
  <si>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</si>
  <si>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SMR40051</t>
  </si>
  <si>
    <t>SWR10955</t>
  </si>
  <si>
    <t>SMR11594</t>
  </si>
  <si>
    <t>Fixing of Metal halide lamps with fixtures
Make:Philips,Crompton,Bajaj junction box with MCB with 1.5 GI pipe complete.</t>
  </si>
  <si>
    <t>SWR10956</t>
  </si>
  <si>
    <t>SWR10112</t>
  </si>
  <si>
    <t>SWR10348</t>
  </si>
  <si>
    <t>Loading of R.S. Joists 150 x 150mm / Rail poles</t>
  </si>
  <si>
    <t>SWR10205</t>
  </si>
  <si>
    <t>Un-Loading of R.S. Joists 150 x 150mm / Rail poles</t>
  </si>
  <si>
    <t>SWR10523</t>
  </si>
  <si>
    <t>Painting of R.S Joist,Box poles including cross arms and
clamps with one coat of red oxid and two coats of Al.paint
including cost of paint and consumables</t>
  </si>
  <si>
    <t>SWR10640</t>
  </si>
  <si>
    <t>Un Loading of M.S.Channels, Angles, Flats &amp; Rods etc.,</t>
  </si>
  <si>
    <t>Mass concreting of supports erected with CC (1:4:8) using 40 mm, HB G metal including the cost of metal, sand, Cement and curing etc.-Including the cost of cement</t>
  </si>
  <si>
    <t>SWR10356</t>
  </si>
  <si>
    <t>Plastering 2 Coats,20/16mm(1:6)(1:4)</t>
  </si>
  <si>
    <t>SWR10862</t>
  </si>
  <si>
    <t>SMR40009</t>
  </si>
  <si>
    <t>Labour charges for painting including scratching and cleaning of Sub-station structures of 1st coat of Aluminium</t>
  </si>
  <si>
    <t>SWR10877</t>
  </si>
  <si>
    <t>Painting suppports of 0.3m with bitumen</t>
  </si>
  <si>
    <t>SWR10880</t>
  </si>
  <si>
    <t>SWR10342</t>
  </si>
  <si>
    <t>SMR22718</t>
  </si>
  <si>
    <t>SWR10344</t>
  </si>
  <si>
    <t>SWR11918</t>
  </si>
  <si>
    <t>Alligning the Main and Auxiliary structures such as RS joist,M.S.Angles, Plates, Channels, Structure to zero level duly leveling in prefabricated MS frames with Hydraulic jacks before galvanising/ fabrication.</t>
  </si>
  <si>
    <t>SWR10867</t>
  </si>
  <si>
    <t>Fabrication of Main and Auxiliary structures with power drillingusing raw steel such as M.S.Angles, Plates, Channels,R.S.Joists, including the supply and fabrication of 6mm base and top plate for Box pole to the RS-Joist poles excluding cost of Mild Steel and transport charges to substation site,including erection.</t>
  </si>
  <si>
    <t>SWR10868</t>
  </si>
  <si>
    <t>SWR10879</t>
  </si>
  <si>
    <t>SMR40010</t>
  </si>
  <si>
    <t>Supplying &amp; fabrication erection of 6mm Checkerd plates as per the field conditions</t>
  </si>
  <si>
    <t>SWR10873</t>
  </si>
  <si>
    <t>Supply of Tension Hardware 3 Bolted for single Zebra/panther with 150 mm spacing</t>
  </si>
  <si>
    <t>SMR11915</t>
  </si>
  <si>
    <t>Supply of Tension clamps for earth wire 3 bolted (Bus Stringing)</t>
  </si>
  <si>
    <t>SMR40017</t>
  </si>
  <si>
    <t>SMR22473</t>
  </si>
  <si>
    <t>Supply of Alluminum alloy T clamps conforming to A6 of IS 617, 4 bolted with hot dip galvanised bolts and double nutswith spring and flat washers of size M10 x 65 i.e(3/8" x 21/2 "to suit for panther ACSR on all three ways /on one side and Zebra ACSR on take off side or any other combination for carrying 800 A current rating .</t>
  </si>
  <si>
    <t>SMR40011</t>
  </si>
  <si>
    <t>Supply of CT stud clamps with hot dip galvanised bolts and nuts suitable for zebra / Panther conductor on one side and 28/30/40 mm CT stud on other side with stud size for single zebra / panther (4 bolted) with bimetallic sleeve for carrying 800 A</t>
  </si>
  <si>
    <t>SMR40023</t>
  </si>
  <si>
    <t>Supply of Alluminum alloy Pad clamps conforming to A6 of IS 617, 4 bolted with hot dip galvanised bolts and double nuts with spring and flat washers of size M10 x 65 i.e(3/8" x 21/2 "to suit for twin panther ACSR/Zebra of pad size 100 X 100 X15mm for carrying 1200 A current rating .</t>
  </si>
  <si>
    <t>SMR40021</t>
  </si>
  <si>
    <t>Supply of Alluminum PT clamps conforming to A6 of IS 617,with hot dip galvanised bolts and nuts suitable for single zebra/ Panther</t>
  </si>
  <si>
    <t>SMR40025</t>
  </si>
  <si>
    <t>Supply of Alluminum LA clamps conforming to A6 of IS 617, with hot dip galvanised bolts and nuts suitable for single zebra / Panther</t>
  </si>
  <si>
    <t>SMR40027</t>
  </si>
  <si>
    <t>Hoisting of Insulators and hardware, stretching the conductor and stringing of 33 kV bus comprising of three phases with Single Zebra/panther conductor to a tension of 450kgs.(Bus section of 4.5mt)</t>
  </si>
  <si>
    <t>SWR21240</t>
  </si>
  <si>
    <t>Hoisting of Insulators and hardware, stretching the conductor and stringing of 11 kV bus comprising of three phases with Single Zebra/panther conductor to a tension of 450kgs.(Bus section of 3.5mt)</t>
  </si>
  <si>
    <t>SWR21241</t>
  </si>
  <si>
    <t>Connection of equipment to bus and or another equipment with single zebra/Panther conductor including measuring, cutting,clamping and hoisting of suspension insulator assembly to support the conductor wherever necessary.</t>
  </si>
  <si>
    <t>SWR10884</t>
  </si>
  <si>
    <t>Stringing of bus with panther conductor including jumpering etc., complete to all the equipment in SS fixing to all clamps and equipment.(3 Conductors)</t>
  </si>
  <si>
    <t>SWR10404</t>
  </si>
  <si>
    <t>Labour for Fixing of all types of clamps</t>
  </si>
  <si>
    <t>SWR10917</t>
  </si>
  <si>
    <t>Erection of 33 KV AB Switch including alignment and earthing</t>
  </si>
  <si>
    <t>SWR10392</t>
  </si>
  <si>
    <t>Erection of 11KV 400/200A Conventional type AB Switch
including fixing of cross angles and alignment complete</t>
  </si>
  <si>
    <t>SWR10393</t>
  </si>
  <si>
    <t>Erection of control/Relay panels, AC Panels, announciation panels etc in the control room duly mounting them on channels and grouting them with foundation bolts excluding cost of channels &amp; foundation bolts</t>
  </si>
  <si>
    <t>SWR11893</t>
  </si>
  <si>
    <t>SWR10881</t>
  </si>
  <si>
    <t>Excavate-Pit for 33KV VCB</t>
  </si>
  <si>
    <t>SWR23224</t>
  </si>
  <si>
    <t>Cement concrete 1:3:6 ration with 40 MML HBG metal
including the cost of all materials and labour complete 1.8 x1.8 x 0.75 cum for VCB Plinth</t>
  </si>
  <si>
    <t>SWR20685</t>
  </si>
  <si>
    <t>Erection of 33 KV VCB with Control Panel</t>
  </si>
  <si>
    <t>SWR10460</t>
  </si>
  <si>
    <t>Erection of 11 KV VCB with Control Panel</t>
  </si>
  <si>
    <t>SWR10461</t>
  </si>
  <si>
    <t>SWR11039</t>
  </si>
  <si>
    <t>Supply of Copper Flexible jumper with 75 X 8 of length 250mm at neutral of Power tranformer end and 50 X 6 of length 50mm two Nos at double neutral end duly brasing with flexible jumper of capacity of 5kA/3 sec for power transformer neutral</t>
  </si>
  <si>
    <t>SMR40033</t>
  </si>
  <si>
    <t>Supply of Bimetalic Copper die clamps suitable for power
transformer/ Lclamps HV of 1/2 inch bush rod and other end suitable for panther conductor and with bimetallic sheet on the pad of size 75X75X10mm with four holes of 14mm diameter (hole to hole distance 40mm) with suitable GI bolts and nuts including washers</t>
  </si>
  <si>
    <t>SMR40039</t>
  </si>
  <si>
    <t>Erection of 33 KV LAS station/Line type including earthing</t>
  </si>
  <si>
    <t>SWR10396</t>
  </si>
  <si>
    <t>Erection of 11 KV LAS station type including earthing</t>
  </si>
  <si>
    <t>SWR10397</t>
  </si>
  <si>
    <t>Erection of 11 KV LAS line type including earthing</t>
  </si>
  <si>
    <t>SWR10398</t>
  </si>
  <si>
    <t>SMR40042</t>
  </si>
  <si>
    <t>Installation of copper bonded steel rod of dia 5/8 inch with a length of 3meters refilling with ground enhancing meterial EM- 25A / Zerolyte of 0.2 ohm meter resistiviity IEE 142-1992 in Hard Rock with bore 10"dia &amp; 20feet deep or trench of 4'W X10'L X 5' depth back filled with black cotton soil</t>
  </si>
  <si>
    <t>SWR10928</t>
  </si>
  <si>
    <t>SWR10919</t>
  </si>
  <si>
    <t>Laying of 4 core/10 core 2.5 sq. mm.Copper control cable in aready excavation trench including cost of providing single compress glands at both ends</t>
  </si>
  <si>
    <t>SWR11879</t>
  </si>
  <si>
    <t>Cable terminations to the switch gear marshalling boxes/panel terminal blocks/control and relay panels LT AC panel including providing suitable ferrules and lugs as per specification (including cost of ferrules, lugs and glands)</t>
  </si>
  <si>
    <t>SWR12510</t>
  </si>
  <si>
    <t>Erection of 220 V, 80 AH battery in complete shape fit for
charging . VRLA(maintenance free)</t>
  </si>
  <si>
    <t>SWR12344</t>
  </si>
  <si>
    <t>Loading of 220V Battery set</t>
  </si>
  <si>
    <t>SWR12083</t>
  </si>
  <si>
    <t>Un-Loading of 220V Battery set</t>
  </si>
  <si>
    <t>SWR12084</t>
  </si>
  <si>
    <t>Loading of 220V Charger</t>
  </si>
  <si>
    <t>SWR11244</t>
  </si>
  <si>
    <t>Un-Loading of 220V Charger</t>
  </si>
  <si>
    <t>SWR11245</t>
  </si>
  <si>
    <t>Providing of control cable trench as per DATA-XII</t>
  </si>
  <si>
    <t>SWR22093</t>
  </si>
  <si>
    <t>SWR21843</t>
  </si>
  <si>
    <t>Loading of 50,63, 75 &amp; 100 KVA DTR</t>
  </si>
  <si>
    <t>SWR10195</t>
  </si>
  <si>
    <t>Un-Loading of 50,63, 75 &amp; 100 KVA DTR</t>
  </si>
  <si>
    <t>SWR10513</t>
  </si>
  <si>
    <t>SWR10463</t>
  </si>
  <si>
    <t>SWR11920</t>
  </si>
  <si>
    <t>SWR11956</t>
  </si>
  <si>
    <t>Making 11 KV 3x185 Sqmm Cable Out Door/Indoor end
termination</t>
  </si>
  <si>
    <t>SWR10390</t>
  </si>
  <si>
    <t>Erection of LT distribution box including laying of LT cable
from distribution box to LT OH line and DTR to distribution box including earthing of distribution box and crimping of lugs connecting of jumpers etc</t>
  </si>
  <si>
    <t>SWR10674</t>
  </si>
  <si>
    <t>Supply of DC Annunciation &amp; relay panel for 10 feeder panel including the cost of LED Indiacation lamps, VAA auxilairy relays, Electronic Hooters complete as per specification.</t>
  </si>
  <si>
    <t>SMR40044</t>
  </si>
  <si>
    <t>Supply of AC Supply panel inluding providing of changeover switch, SFU, metering unit, 32 A three phase MCB, 16 A Single phase MCB complete as per specification.</t>
  </si>
  <si>
    <t>SMR40045</t>
  </si>
  <si>
    <t>DR</t>
  </si>
  <si>
    <t>SET</t>
  </si>
  <si>
    <t>TO</t>
  </si>
  <si>
    <t>M3</t>
  </si>
  <si>
    <t>M2</t>
  </si>
  <si>
    <t>KG</t>
  </si>
  <si>
    <t>Fixing of AC/DC Panel and giving Connections to the
protection equipment and Metering circuits as per the
specification and standards. The 3 1/2 core 25 Sqmm power cable required from distribution box to AC/DC panel in the control room is also to be supply</t>
  </si>
  <si>
    <t>SWR20025</t>
  </si>
  <si>
    <t>Supply of FRP PT Marshalling Box</t>
  </si>
  <si>
    <t>SMR40048</t>
  </si>
  <si>
    <t>Erection of Marshalling boxes</t>
  </si>
  <si>
    <t>SWR10940</t>
  </si>
  <si>
    <t>Erection of 33 KV single phase PTs</t>
  </si>
  <si>
    <t>SWR10401</t>
  </si>
  <si>
    <t>Erection of 11 KV three phase PTs</t>
  </si>
  <si>
    <t>SWR10402</t>
  </si>
  <si>
    <t>Wirring, commissioning and testing of Outdoor Sub-station switchgear duly conducting the pre commissioning test as per relevent standards &amp; issue of certificate by CEIG authorised testing Engineer</t>
  </si>
  <si>
    <t>SWR10942</t>
  </si>
  <si>
    <t>SWR10854</t>
  </si>
  <si>
    <t>Loading of 8MVA PTR</t>
  </si>
  <si>
    <t>SWR10613</t>
  </si>
  <si>
    <t>Un-Loading of 8MVA PTR</t>
  </si>
  <si>
    <t>SWR10627</t>
  </si>
  <si>
    <t>SWR21321</t>
  </si>
  <si>
    <t>Testing of Power Transformer duly conducting the pre
commissioning tests as per relevent standard &amp; issue of
certificate by CEIG authorised testing Engineer</t>
  </si>
  <si>
    <t>SWR10944</t>
  </si>
  <si>
    <t>Loading of 33 KV VCBs along with Panel boards</t>
  </si>
  <si>
    <t>SWR10198</t>
  </si>
  <si>
    <t>Un-Loading of 33 KV VCBs along with Panel boards</t>
  </si>
  <si>
    <t>SWR10516</t>
  </si>
  <si>
    <t>Loading of 11 KV VCBs along with Panel boards</t>
  </si>
  <si>
    <t>SWR10199</t>
  </si>
  <si>
    <t>Un-Loading of 11 KV VCBs along with Panel boards</t>
  </si>
  <si>
    <t>SWR10517</t>
  </si>
  <si>
    <t>SMR11485</t>
  </si>
  <si>
    <t>SWR11923</t>
  </si>
  <si>
    <t>SWR11959</t>
  </si>
  <si>
    <t>Supply of 31/2x185Sqmm UG O/D end termination kits Making of Outdoor/Indoor End Termination</t>
  </si>
  <si>
    <t>SMR40140</t>
  </si>
  <si>
    <t>Loading of 11 KV HG Fuse Sets</t>
  </si>
  <si>
    <t>SWR10231</t>
  </si>
  <si>
    <t>Un Loading of 11 KV HG Fuse Sets</t>
  </si>
  <si>
    <t>SWR10549</t>
  </si>
  <si>
    <t>Erection of 11 KV HG Fuse set including earthing</t>
  </si>
  <si>
    <t>SWR10395</t>
  </si>
  <si>
    <t>Supply &amp; fixing of Oout Door/Indoor end termination LT 3 1/2 x185 Sqmm Cable</t>
  </si>
  <si>
    <t>SWR10765</t>
  </si>
  <si>
    <t>Loading of 11KV AB Switch Conventional type</t>
  </si>
  <si>
    <t>SWR10238</t>
  </si>
  <si>
    <t>Un Loading of 11KV AB Switch Conventional type</t>
  </si>
  <si>
    <t>SWR10556</t>
  </si>
  <si>
    <t>Erection of 11KV 200A TT type AB Switch including fixing of cross angles and alignment complete</t>
  </si>
  <si>
    <t>SWR20102</t>
  </si>
  <si>
    <t>Supply of 11kv, 200Amps copper Flexible jumpers</t>
  </si>
  <si>
    <t>SMR40032</t>
  </si>
  <si>
    <t>Supply and fixing of Substation board of size 3'x2.5' indicating the layout of switchyard</t>
  </si>
  <si>
    <t>SWR20032</t>
  </si>
  <si>
    <t>Supply and fixing of safety instructions/Substation operation instruction board</t>
  </si>
  <si>
    <t>SWR22090</t>
  </si>
  <si>
    <t>SMR40059</t>
  </si>
  <si>
    <t>SMR40060</t>
  </si>
  <si>
    <t>Supply of 10ft Aluminium Ladder</t>
  </si>
  <si>
    <t>SMR12378</t>
  </si>
  <si>
    <t>Painting of Name Plates for any equipment</t>
  </si>
  <si>
    <t>SWR10963</t>
  </si>
  <si>
    <t>Supply of Taparia Tool kit of Size 20”x10”x15” with tier
arrangements Tool box with locking arrangement &amp; key
containing (1) Double Ended fix Spanner sets, (Ribbed) 6 x 7,8 x 9, 10 x 11, 12 x 13, 14 x 15, 16 x 17, 18 x19, 20 x 22, 21 x23, 24 x 27, 25 x28, 30 x 32, (2) Double Ended Ring Spanners sets, 6 x 7 , 8 x 9, 10 x 11, 12 x 13, 14 x 15. 16 x 17 , 18 x 19,20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t>
  </si>
  <si>
    <t>SMR40063</t>
  </si>
  <si>
    <t>SMR40064</t>
  </si>
  <si>
    <t>SMR40061</t>
  </si>
  <si>
    <t>SMR40057</t>
  </si>
  <si>
    <t>Supply of S type chairs (Godrej)</t>
  </si>
  <si>
    <t>SMR40058</t>
  </si>
  <si>
    <t>Supply of Hack saw (12 inches)</t>
  </si>
  <si>
    <t>SMR40065</t>
  </si>
  <si>
    <t>Supply of Earth Rods (8ft) Screw &amp; clamp type</t>
  </si>
  <si>
    <t>SMR40066</t>
  </si>
  <si>
    <t>Supply of Hand Gloves</t>
  </si>
  <si>
    <t>SMR40067</t>
  </si>
  <si>
    <t>Supply of Rubber mats ( 6’x3’) size for indoor SS</t>
  </si>
  <si>
    <t>SMR40068</t>
  </si>
  <si>
    <t>Supply of Standard basic cell phone with charger</t>
  </si>
  <si>
    <t>SMR40069</t>
  </si>
  <si>
    <t>Supply of Danger boards with clamps</t>
  </si>
  <si>
    <t>Supply of Fire bucket stand with 3 buckets (8 -10 ltr capacity)</t>
  </si>
  <si>
    <t>SMR40088</t>
  </si>
  <si>
    <t>Supply of Room fire extinguisher (2 ltrs capacity) for control room</t>
  </si>
  <si>
    <t>SMR40089</t>
  </si>
  <si>
    <t>Supply of Trolley mounted CO2 (6.5Kgs)</t>
  </si>
  <si>
    <t>SMR40087</t>
  </si>
  <si>
    <t>Supply of Safety Helmets of standard make</t>
  </si>
  <si>
    <t>SMR40071</t>
  </si>
  <si>
    <t>Supply of LC Boards</t>
  </si>
  <si>
    <t>SMR40072</t>
  </si>
  <si>
    <t>Supply of Gum Boots (Pair)</t>
  </si>
  <si>
    <t>SMR40073</t>
  </si>
  <si>
    <t>Supply of 5000v megger</t>
  </si>
  <si>
    <t>SMR40074</t>
  </si>
  <si>
    <t>Supply of Earth megger (1000v)</t>
  </si>
  <si>
    <t>SMR40075</t>
  </si>
  <si>
    <t>Supply of Digital clamp meter</t>
  </si>
  <si>
    <t>SMR40076</t>
  </si>
  <si>
    <t>Supply of Name board of the 33/11kV Sub-Station(As per Standard Specification)</t>
  </si>
  <si>
    <t>SMR40086</t>
  </si>
  <si>
    <t>Earth work excavation of in all soils except hard rock requiring blasting.</t>
  </si>
  <si>
    <t>Loading of 33KV 800 Amps AB Switch</t>
  </si>
  <si>
    <t>Un Loading of 33KV 800 Amps AB Switch</t>
  </si>
  <si>
    <t>Coping of 1.5'x1.5'x1 with 1:8 slope Using form boxes
(0.031Cumt.)</t>
  </si>
  <si>
    <t>Making of coil earthing pole with 8mm GI wireNut&amp;Bolts for AB Switch</t>
  </si>
  <si>
    <t>SWR12331</t>
  </si>
  <si>
    <t>Mass concreting of supports erected with CC (1:4:8) using 40 mm, HB G metal including the cost of metal, sand, Cement and curing etc.</t>
  </si>
  <si>
    <t>Un Loading of 11KV/33KV XLPE UG Cable for all sizes</t>
  </si>
  <si>
    <t>Making 33 KV 3x400 Sqmm Cable Out Door/Indoor end
termination</t>
  </si>
  <si>
    <t>Making of Straight through joints-33 KV 3x400 Sqmm Cable</t>
  </si>
  <si>
    <t>Supply of 250 mm Hume pipe of class NP3 with compresive strength of 35N/mm2 for 28 days curing,barewall thickness of 30mm,1.25kG linear/meter and withstanding capability of 22.50KN/linear meter as per IS 458-1993.</t>
  </si>
  <si>
    <t>Supply of 6" B class GI pipe Cost of Pipes and slabs</t>
  </si>
  <si>
    <t>SMR40081</t>
  </si>
  <si>
    <t>supply of 6" DWC pipe Cost of Pipes and slabs</t>
  </si>
  <si>
    <t>Consultation charges for providing traffic diversions and
meeting other exegencies for execution of work during late night hours and wee hours.-11KV</t>
  </si>
  <si>
    <t>Providing of earthing with excavation of earth pit (0.6 x0.6x2.4 Mts.) duly filling with bentonite, earth , running of earth wire etc., complete, including cost of bentonite and excluding cost of RCC collar of size 0.75M dia x 0.5 M height</t>
  </si>
  <si>
    <t>Fabrication of 175x85/150x75mm RS joist pieces upto 12.5 meters length by welding joint together by means of 50x6mm flat and MS channel on either side including the cost of consumable.</t>
  </si>
  <si>
    <t>Loading of R.S. Joists 175 x 85 mm</t>
  </si>
  <si>
    <t>Un-Loading of R.S. Joists 175 x 85 mm</t>
  </si>
  <si>
    <t>Sub-transport of poles upto Workspot upto 10KM (Including loading and unloading)-Trans 11/12.5/12.9M Spun pole upto 50KM</t>
  </si>
  <si>
    <t>Loading of Spun poles 12.5 M</t>
  </si>
  <si>
    <t>Un Loading of Spun poles 12.5 M</t>
  </si>
  <si>
    <t>S&amp;E-Smart RFID marker</t>
  </si>
  <si>
    <t>Formation of Cut point for 33 KV Double circuit line excluding pole erection and stays</t>
  </si>
  <si>
    <t>Dismantling of 11KV 34/55 sqmm SC</t>
  </si>
  <si>
    <t>Loading of Conductor drums</t>
  </si>
  <si>
    <t>Un Loading of Conductor drums</t>
  </si>
  <si>
    <t>Loading of 33 &amp; 11 KV Disc insulators</t>
  </si>
  <si>
    <t>Un loading of 33 KV Pin insulators</t>
  </si>
  <si>
    <t>Un Loading of 33 &amp; 11 KV Disc insulators</t>
  </si>
  <si>
    <t>Loading of 33 KV Metal parts</t>
  </si>
  <si>
    <t>Un Loading of 33 KV Metal parts</t>
  </si>
  <si>
    <t>Cut-Tree Branch(LT/11/33)&amp;Trnsprt Debris</t>
  </si>
  <si>
    <t>Laying of 4 core/10 core 2.5 sq. mm.Copper control cable in aready excavation trench including cost of providing single compress glands at both ends .</t>
  </si>
  <si>
    <t>Supply of M+3 Tower (Galvanized)</t>
  </si>
  <si>
    <t>Erection of M+3 Tower (Galvanized)</t>
  </si>
  <si>
    <t>Supply of material for Extension of 3Mtrs for M+3 (Galvanized)</t>
  </si>
  <si>
    <t>Erection of Extension of 3Mtrs for M+3 (Galvanized)</t>
  </si>
  <si>
    <t>Excavation of pits in hard rock not requiring blasting. (In hard murram / rock boulders)-M-Type Tower (1.2M x 1.2M x 3.3M ) 4.752cum</t>
  </si>
  <si>
    <t>Dismantling of 34/ 55 sqmm (2wire)</t>
  </si>
  <si>
    <t xml:space="preserve">Supply and Installation of 33KV indoor  type Single VCB panel Switchboard (Schneider make ) including the cost of testing and commissioning </t>
  </si>
  <si>
    <t>SWR10319</t>
  </si>
  <si>
    <t>SWR11262</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</si>
  <si>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</si>
  <si>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SWR10869</t>
  </si>
  <si>
    <t>SWR11928</t>
  </si>
  <si>
    <t>Making of Straight through joints-11 KV 3x300 Sqmm Cable</t>
  </si>
  <si>
    <t>Supply of 150 mm Hume pipe of class NP3 with compresive strength of 35N/mm2 for 28 days curing,barewall thickness of 30mm,1.25kG linear/meter and withstanding capability of 22.50KN/linear meter as per IS 458-1993.</t>
  </si>
  <si>
    <t>Supply of 4" B class GI pipe Cost of Pipes and slabs</t>
  </si>
  <si>
    <t>supply of 4" DWC pipe Cost of Pipes and slabs</t>
  </si>
  <si>
    <t>Consultation charges for providing traffic diversions and
meeting other exegencies for execution of work during late
night hours and wee hours.-11KV</t>
  </si>
  <si>
    <t>Supply of GI eath pipe with 40 mm dia,3mm thcikness with 2.0M Length</t>
  </si>
  <si>
    <t>Loading of 11 KV AB Cable (XLPE) 3 Core upto 500 Mts.
Drum (including Accessories )</t>
  </si>
  <si>
    <t>Un loading of 11 KV AB Cable (XLPE) 3 Core upto 500 Mts.Drum (including Accessories )</t>
  </si>
  <si>
    <t>Supply of 11KV 3x185+70sq.mm/ 3x70+70sq.mm/3x35+35sq.mm AB cable end Kits</t>
  </si>
  <si>
    <t>Supply of GI Bolts &amp; Nuts etc</t>
  </si>
  <si>
    <t>Formation of Cut point for 11 KV Single Circuit line excluding pole erection and stays</t>
  </si>
  <si>
    <t>Loading of 11KV pin insulators/Post type insulators/ Solid core insulators</t>
  </si>
  <si>
    <t>Un Loading of 11KV pin insulators/Post type insulators/ Solid core insulators</t>
  </si>
  <si>
    <t>Loading of 11 KV Metal parts</t>
  </si>
  <si>
    <t>Un Loading of 11 KV Metal parts</t>
  </si>
  <si>
    <t>Loading of 11 KV V - Cross arms</t>
  </si>
  <si>
    <t>Un Loading of 11 KV V - Cross arms</t>
  </si>
  <si>
    <t>Excavation of pits in all soils except hard rock requiring blasting-M-Type Tower (1.2M x 1.2M x 3.3M ) 4.752cum</t>
  </si>
  <si>
    <t>Erection of pole in position, aligning and setting to work, fixing of cross arms and top clamps, earthing of supports, back filling with earth and stones properly ramming including transport of materials from road side to location excluding pit excavation-9.1 M long PSCC pole</t>
  </si>
  <si>
    <t>Sub-transport of poles upto Workspot upto 10KM (Including loading and unloading)-9.1 Mtrs long PSCC Poles</t>
  </si>
  <si>
    <t>Loading of PSCC Poles 9.1 M</t>
  </si>
  <si>
    <t>Un Loading of PSCC Poles 9.1 M</t>
  </si>
  <si>
    <t>SWR10642</t>
  </si>
  <si>
    <t>SWR10667</t>
  </si>
  <si>
    <t>Straight through joints of AB cable (each lead) Supply and ere Straight line Asmbly kits</t>
  </si>
  <si>
    <t>SWR10672</t>
  </si>
  <si>
    <t>Straight through joints of AB cable (each lead) Supply and ere Angle line Asmbly kits</t>
  </si>
  <si>
    <t>SWR10673</t>
  </si>
  <si>
    <t xml:space="preserve">Erection of Assemble Kit for 'T' Branche </t>
  </si>
  <si>
    <t>SWR10671</t>
  </si>
  <si>
    <t>Supply and erection of T-Branch kit</t>
  </si>
  <si>
    <t>SWR24971</t>
  </si>
  <si>
    <t xml:space="preserve"> WBS No:   S-1660-12-01-02-01-001 (Electrical) &amp;   S-1660-12-07-01-01-001 (Civil)</t>
  </si>
  <si>
    <t>Item Short Descripti</t>
  </si>
  <si>
    <t>Total</t>
  </si>
  <si>
    <t>18 % GST</t>
  </si>
  <si>
    <t>Electrical Total Incl GST</t>
  </si>
  <si>
    <t>Electrical Portion</t>
  </si>
  <si>
    <t>Civil Portion</t>
  </si>
  <si>
    <t xml:space="preserve">Total </t>
  </si>
  <si>
    <t xml:space="preserve">18% GST </t>
  </si>
  <si>
    <t>Civil Total incl GST</t>
  </si>
  <si>
    <t>Total Cost  (Without GST)=Electrical + Civil</t>
  </si>
  <si>
    <t>Total Cost  (With 18 % GST)=Electrical + Civil</t>
  </si>
  <si>
    <t>Activity wise</t>
  </si>
  <si>
    <t>Erection of tubular poles</t>
  </si>
  <si>
    <t xml:space="preserve">Supply of rail poles 90/105lb (250x2N) </t>
  </si>
  <si>
    <t>Excavation of pits in hard rock not requiring blasting. (In hard murram / rock boulders)-9.1 Mtrs PSCC Poles 0.76 M x 0.76M x 1.83M(2.6" x 2.6" x 6.0")</t>
  </si>
  <si>
    <t>Erection of 220 V, 80 AH battery charger with Distribution board.</t>
  </si>
  <si>
    <t>SWR12346</t>
  </si>
  <si>
    <t>T &amp; P - Supply of -Wall clock standard make</t>
  </si>
  <si>
    <t>Supply of Angle racks(18x36.6inches) Godrej</t>
  </si>
  <si>
    <t>Supply of Rechargeable LED torch light of Standard make</t>
  </si>
  <si>
    <t>Supply of Steel almarah(61/2 X 3ft) Godrej</t>
  </si>
  <si>
    <t>Supply of Table (3x6ft) Godrej</t>
  </si>
  <si>
    <t>Un loading of Spun poles 12.5 M</t>
  </si>
  <si>
    <r>
      <rPr>
        <b/>
        <u/>
        <sz val="12.5"/>
        <rFont val="Book Antiqua"/>
        <family val="1"/>
      </rPr>
      <t xml:space="preserve">Name of the work: </t>
    </r>
    <r>
      <rPr>
        <sz val="12.5"/>
        <rFont val="Book Antiqua"/>
        <family val="1"/>
      </rPr>
      <t xml:space="preserve">  Erection of new 33/11kV Outdoor SS with 2X8 MVA PTRs and 8 Nos. 11kV Feeders at JonnaBanda SS alongwith
Construction of control room, RCC Retaining wall, Compound Wall, Switch yard, PTR Plinths, Rock cutting , Gravel filling, Drilling of Borewell and other miscellaneous civil works .</t>
    </r>
  </si>
  <si>
    <r>
      <t>Transport of conductor drums, cable drums, fragile material such as kiosks, VCBs,control panels, current transformers, boosters, lightning arrestors, insulators,
transformers, meters (which are less in weight and occupy more space) (excluding of loading unloading)</t>
    </r>
    <r>
      <rPr>
        <b/>
        <sz val="12"/>
        <color indexed="8"/>
        <rFont val="Book Antiqua"/>
        <family val="1"/>
      </rPr>
      <t>-Above 10 Km and upto 20 Km with Lorry for each trip</t>
    </r>
  </si>
  <si>
    <r>
      <t xml:space="preserve">Laying of XLPE UG cable </t>
    </r>
    <r>
      <rPr>
        <b/>
        <sz val="12"/>
        <color indexed="8"/>
        <rFont val="Book Antiqua"/>
        <family val="1"/>
      </rPr>
      <t>Double Run</t>
    </r>
    <r>
      <rPr>
        <sz val="12"/>
        <color indexed="8"/>
        <rFont val="Book Antiqua"/>
        <family val="1"/>
      </rPr>
      <t xml:space="preserve">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r>
    <r>
      <rPr>
        <b/>
        <sz val="12"/>
        <color indexed="8"/>
        <rFont val="Book Antiqua"/>
        <family val="1"/>
      </rPr>
      <t>Along the CC / BT multi layer road requiring compressor-11 KV 3x300 Sqmm Cable</t>
    </r>
  </si>
  <si>
    <r>
      <t xml:space="preserve">Laying of XLPE UG cable </t>
    </r>
    <r>
      <rPr>
        <b/>
        <sz val="12"/>
        <color indexed="8"/>
        <rFont val="Book Antiqua"/>
        <family val="1"/>
      </rPr>
      <t>Double Run</t>
    </r>
    <r>
      <rPr>
        <sz val="12"/>
        <color indexed="8"/>
        <rFont val="Book Antiqua"/>
        <family val="1"/>
      </rPr>
      <t xml:space="preserve">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t>
    </r>
    <r>
      <rPr>
        <b/>
        <sz val="12"/>
        <color indexed="8"/>
        <rFont val="Book Antiqua"/>
        <family val="1"/>
      </rPr>
      <t>In Hard Gravel Soil / BC soil / Red earth / stone and earth mixed with fair boulders /Normal soil/CC-11 KV 3x300 Sqmm Cable</t>
    </r>
  </si>
  <si>
    <r>
      <t>Transport of iron materials such as R.S. Joists, Rail Poles, fabricated supports, steel,iron, flat, M.S. Channels etc., by lorries. (excluding of loading &amp; unloading )-</t>
    </r>
    <r>
      <rPr>
        <b/>
        <sz val="12"/>
        <color indexed="8"/>
        <rFont val="Book Antiqua"/>
        <family val="1"/>
      </rPr>
      <t>Above 10 KM and upto 20 KM</t>
    </r>
  </si>
  <si>
    <r>
      <t>Laying of earth mat including excavation of trenches of depth 600mm, welding,connecting to equipment and connecting lightning shield to earth mat and earthing
of fence posts, drilling and connecting earth rods including connecting cast iron pipes with the following sizes of MS Flats /GI Flats. including fabrication.-</t>
    </r>
    <r>
      <rPr>
        <b/>
        <sz val="12"/>
        <color indexed="8"/>
        <rFont val="Book Antiqua"/>
        <family val="1"/>
      </rPr>
      <t>75x 8mm MS Flat / GI Flat.</t>
    </r>
  </si>
  <si>
    <r>
      <t>Supply of LED fixture set of (LUMINAIRE MAKE: PHILIPS /OSRAM/GE/VENTURE /CROMPTON/ BAJAJ/VIN/ WIPRO/JAGUAR/KESELEC/HAVELLS/HPL/SURYA/SYSKA.
LED MAKE: PHILIPS LUMILEDS/CREE /NICHIA/OSRAM/ SUMSANG/LG LEDs) make with minimum 120 Lm/W Lumens Output, 105 V to 295 V Voltage range, more than 0.94 Power factor, Pressure Die cast Alluminium housing, Powder coated/ anodized finishing,toughed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t>
    </r>
    <r>
      <rPr>
        <b/>
        <sz val="12"/>
        <color indexed="8"/>
        <rFont val="Book Antiqua"/>
        <family val="1"/>
      </rPr>
      <t>90W LED Fixture set</t>
    </r>
  </si>
  <si>
    <r>
      <t>Excavation of pits in hard rock requiring blasting. (other than SS)-</t>
    </r>
    <r>
      <rPr>
        <b/>
        <sz val="12"/>
        <color indexed="8"/>
        <rFont val="Book Antiqua"/>
        <family val="1"/>
      </rPr>
      <t>9.1Mtrs PSCC Pole 0.76 M x 0.76M x 1.83M
(2.6" x 2.6" x 6.0")</t>
    </r>
  </si>
  <si>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 Antiqua"/>
        <family val="1"/>
      </rPr>
      <t>R.S. Joists 150 x 150 mm</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</si>
  <si>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r>
    <r>
      <rPr>
        <b/>
        <sz val="12"/>
        <color indexed="8"/>
        <rFont val="Book Antiqua"/>
        <family val="1"/>
      </rPr>
      <t>Supply of material cost for First coat of 1st Grade Aluminium Paint, brushes etc.</t>
    </r>
  </si>
  <si>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 Antiqua"/>
        <family val="1"/>
      </rPr>
      <t>8.0 m long PSCC pole</t>
    </r>
  </si>
  <si>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 Antiqua"/>
        <family val="1"/>
      </rPr>
      <t>Rail pole 90 lbs</t>
    </r>
  </si>
  <si>
    <r>
      <t xml:space="preserve">Laying of XLPE UG </t>
    </r>
    <r>
      <rPr>
        <b/>
        <sz val="12"/>
        <color indexed="8"/>
        <rFont val="Book Antiqua"/>
        <family val="1"/>
      </rPr>
      <t xml:space="preserve">Single Run </t>
    </r>
    <r>
      <rPr>
        <sz val="12"/>
        <color indexed="8"/>
        <rFont val="Book Antiqua"/>
        <family val="1"/>
      </rPr>
      <t>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r>
    <r>
      <rPr>
        <b/>
        <sz val="12"/>
        <color indexed="8"/>
        <rFont val="Book Antiqua"/>
        <family val="1"/>
      </rPr>
      <t>In Hard Gravel Soil / BC soil / Red earth / stone and earth mixed with fair boulders /Normal soil / CC/BT Road-33 KV 3x400 Sqmm Cable</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</si>
  <si>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t>
    </r>
    <r>
      <rPr>
        <b/>
        <sz val="12"/>
        <color indexed="8"/>
        <rFont val="Book Antiqua"/>
        <family val="1"/>
      </rPr>
      <t xml:space="preserve"> </t>
    </r>
    <r>
      <rPr>
        <sz val="12"/>
        <color indexed="8"/>
        <rFont val="Book Antiqua"/>
        <family val="1"/>
      </rPr>
      <t>of paint, cost of brushes,
labour charges etc., complete</t>
    </r>
    <r>
      <rPr>
        <b/>
        <sz val="12"/>
        <color indexed="8"/>
        <rFont val="Book Antiqua"/>
        <family val="1"/>
      </rPr>
      <t>.-Supply of material cost for First coat of 1st Grade Aluminium Paint, brushes etc.</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</si>
  <si>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r>
    <r>
      <rPr>
        <b/>
        <sz val="12"/>
        <color indexed="8"/>
        <rFont val="Book Antiqua"/>
        <family val="1"/>
      </rPr>
      <t>Labour charges for painting including scratching and cleaning of Sub-station structures of 2nd coat of Aluminium</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</si>
  <si>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r>
    <r>
      <rPr>
        <b/>
        <sz val="12"/>
        <color indexed="8"/>
        <rFont val="Book Antiqua"/>
        <family val="1"/>
      </rPr>
      <t>Supply of material cost for Second coat of 1st Grade Aluminium Paint, brushes, etc.</t>
    </r>
  </si>
  <si>
    <r>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t>
    </r>
    <r>
      <rPr>
        <b/>
        <sz val="12"/>
        <color indexed="8"/>
        <rFont val="Book Antiqua"/>
        <family val="1"/>
      </rPr>
      <t>Labour charges for painting including scratching and cleaning of Sub-station structures of 1st coat of Aluminium</t>
    </r>
  </si>
  <si>
    <r>
      <t>Supply of clamps as per IS 5561- 1970 , 12mm thickness with Alluminum and Alluminum alloy conforming to A6 of IS 617 1994 &amp; hot dip galvanised with Nuts &amp;Bolts includng spring washers conforming to IS 2633-1964, IS 1363-1967, IS1367-1961)-</t>
    </r>
    <r>
      <rPr>
        <b/>
        <sz val="12"/>
        <color indexed="8"/>
        <rFont val="Book Antiqua"/>
        <family val="1"/>
      </rPr>
      <t>Supply of I Bolts</t>
    </r>
  </si>
  <si>
    <r>
      <t>Painting of sub-station structures with two coats of Aluminium paint using Aluminium paint 1st grade containing 3.6 kg of Aluminium paste for 18 liters of
thinner 1st coat is to be applied before erection of sub-station structures and 2ndcoat after stringing and half round welding including cost of paint, cost of brushes,
labour charges etc., complete.-</t>
    </r>
    <r>
      <rPr>
        <b/>
        <sz val="12"/>
        <color indexed="8"/>
        <rFont val="Book Antiqua"/>
        <family val="1"/>
      </rPr>
      <t>Painting of operating rods of 33kV, 11kV AB switches with post office red colour (including cost of paint)</t>
    </r>
  </si>
  <si>
    <r>
      <t>Providing of earthing with various types of earth electrodes-</t>
    </r>
    <r>
      <rPr>
        <b/>
        <sz val="12"/>
        <color indexed="8"/>
        <rFont val="Book Antiqua"/>
        <family val="1"/>
      </rPr>
      <t>Supply of copper bonded steel rod of dia 5/8 inch with a length of 3meters, suitable for connecting 75X8 MS strip and supply of 33.9kgs ground enhancing meterial GEM-25A /Zerolyte of 0.2 ohm meter resistiviity as per IEE 142-1991 for 33/11kV Sub-Station</t>
    </r>
  </si>
  <si>
    <r>
      <t>Fabrication and connecting to risers from earth mat to structures, equipment,marshalling boxes, electrical panels, PLCC panels, fencing posts etc-</t>
    </r>
    <r>
      <rPr>
        <b/>
        <sz val="12"/>
        <color indexed="8"/>
        <rFont val="Book Antiqua"/>
        <family val="1"/>
      </rPr>
      <t>M.S./ G.I. Flat 50x6mm / 50 x 8 mm ( Above ground)</t>
    </r>
  </si>
  <si>
    <r>
      <t xml:space="preserve">Construction of DTR Plinth- </t>
    </r>
    <r>
      <rPr>
        <b/>
        <sz val="12"/>
        <color indexed="8"/>
        <rFont val="Book Antiqua"/>
        <family val="1"/>
      </rPr>
      <t>RCC Column type DTR Plinth of size 1'X1'X10',topslab 4'x4'x6" &amp; beam size 4'X8'X8" upto 160KVA</t>
    </r>
  </si>
  <si>
    <r>
      <t>Erection of DTR's including loading and Unloading DTR on the Structure/Plinth etc-</t>
    </r>
    <r>
      <rPr>
        <b/>
        <sz val="12"/>
        <color indexed="8"/>
        <rFont val="Book Antiqua"/>
        <family val="1"/>
      </rPr>
      <t>Erection of 3 Ph DTRs upto 25KVA</t>
    </r>
  </si>
  <si>
    <r>
      <t xml:space="preserve">Laying of XLPE  UG </t>
    </r>
    <r>
      <rPr>
        <b/>
        <sz val="12"/>
        <color indexed="8"/>
        <rFont val="Book Antiqua"/>
        <family val="1"/>
      </rPr>
      <t>Single Run</t>
    </r>
    <r>
      <rPr>
        <sz val="12"/>
        <color indexed="8"/>
        <rFont val="Book Antiqua"/>
        <family val="1"/>
      </rPr>
      <t xml:space="preserve">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cable,placing 40mm shabad protective slabs, back filling the trench with earth, levelling and and removing the debris from the site inluding the cost of lead and lift etc.depth of the trench) LT -0.85 mts, 11 KV-1.05Mtrs &amp; 33 KV - 1.20 mtrs-In Hard Gravel Soil / BC soil / Red earth / stone and earth mixed with fair boulders /Normal soil / CC/BT Road-</t>
    </r>
    <r>
      <rPr>
        <b/>
        <sz val="12"/>
        <color indexed="8"/>
        <rFont val="Book Antiqua"/>
        <family val="1"/>
      </rPr>
      <t>11KV 3x185 Sqmm Cable</t>
    </r>
  </si>
  <si>
    <r>
      <t>Raising of cable on already erected support with wooden / MS clamps and connecting it to over head line with cable jumpers including cost of required wooden cleats, lugs and bolts and nuts through GI pipe (excluding the cost of GI pipe)-</t>
    </r>
    <r>
      <rPr>
        <b/>
        <sz val="12"/>
        <color indexed="8"/>
        <rFont val="Book Antiqua"/>
        <family val="1"/>
      </rPr>
      <t>11 KV 3x185 Sqmm Cable</t>
    </r>
  </si>
  <si>
    <r>
      <t>Transport of Power transformers (0 to 100 KM) from one place to another place in GHMC Area.(excluding of loading &amp; unloading )-</t>
    </r>
    <r>
      <rPr>
        <b/>
        <sz val="12"/>
        <color indexed="8"/>
        <rFont val="Book Antiqua"/>
        <family val="1"/>
      </rPr>
      <t>8MVA power transformer</t>
    </r>
  </si>
  <si>
    <r>
      <t>Erection of PTR on constructed plinth-</t>
    </r>
    <r>
      <rPr>
        <b/>
        <sz val="12"/>
        <color indexed="8"/>
        <rFont val="Book Antiqua"/>
        <family val="1"/>
      </rPr>
      <t>Erection of 8 MVA PTR.</t>
    </r>
  </si>
  <si>
    <r>
      <t>Supply of earthing pipe with materials</t>
    </r>
    <r>
      <rPr>
        <b/>
        <sz val="12"/>
        <color indexed="8"/>
        <rFont val="Book Antiqua"/>
        <family val="1"/>
      </rPr>
      <t xml:space="preserve"> GI Flat 25X3 mm </t>
    </r>
  </si>
  <si>
    <r>
      <t xml:space="preserve">Laying of XLPE UG </t>
    </r>
    <r>
      <rPr>
        <b/>
        <sz val="12"/>
        <color indexed="8"/>
        <rFont val="Book Antiqua"/>
        <family val="1"/>
      </rPr>
      <t>Single Run</t>
    </r>
    <r>
      <rPr>
        <sz val="12"/>
        <color indexed="8"/>
        <rFont val="Book Antiqua"/>
        <family val="1"/>
      </rPr>
      <t xml:space="preserve">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cable,placing 40mm shabad protective slabs, back filling the trench with earth, levelling and and removing the debris from the site inluding the cost of lead and lift etc.depth of the trench) LT -0.85 mts, 11 KV-1.05Mtrs &amp; 33 KV - 1.20 mtrs.- </t>
    </r>
    <r>
      <rPr>
        <b/>
        <sz val="12"/>
        <color indexed="8"/>
        <rFont val="Book Antiqua"/>
        <family val="1"/>
      </rPr>
      <t>In Hard Gravel Soil / BC soil / Red earth / stone and earth mixed with fair boulders /Normal soil / CC/BT Road-LT 3 1/2 x 185 Sqmm Cable</t>
    </r>
  </si>
  <si>
    <r>
      <t>Raising of cable on already erected support with wooden / MS clamps and connecting it to over head line with cable jumpers including cost of required wooden
cleats, lugs and bolts and nuts through GI pipe (excluding the cost of GI pipe)-</t>
    </r>
    <r>
      <rPr>
        <b/>
        <sz val="12"/>
        <color indexed="8"/>
        <rFont val="Book Antiqua"/>
        <family val="1"/>
      </rPr>
      <t>LT 3 1/2 x 185 Sqmm Cable</t>
    </r>
  </si>
  <si>
    <r>
      <t>Supply of Extention of 33KV Bay at 132/33KV Sub-station-</t>
    </r>
    <r>
      <rPr>
        <b/>
        <sz val="12"/>
        <color indexed="8"/>
        <rFont val="Book Antiqua"/>
        <family val="1"/>
      </rPr>
      <t>Zebra condutor</t>
    </r>
  </si>
  <si>
    <r>
      <rPr>
        <sz val="12"/>
        <color indexed="8"/>
        <rFont val="Book Antiqua"/>
        <family val="1"/>
      </rPr>
      <t>SMR24910</t>
    </r>
  </si>
  <si>
    <r>
      <rPr>
        <sz val="12"/>
        <color indexed="8"/>
        <rFont val="Book Antiqua"/>
        <family val="1"/>
      </rPr>
      <t>KM</t>
    </r>
  </si>
  <si>
    <r>
      <t>Sub-transport of poles upto Workspot upto 10KM (Including loading and unloading)-</t>
    </r>
    <r>
      <rPr>
        <b/>
        <sz val="12"/>
        <color indexed="8"/>
        <rFont val="Book Antiqua"/>
        <family val="1"/>
      </rPr>
      <t>8 Mtrs long PSCC Poles</t>
    </r>
  </si>
  <si>
    <r>
      <rPr>
        <sz val="12"/>
        <color indexed="8"/>
        <rFont val="Book Antiqua"/>
        <family val="1"/>
      </rPr>
      <t>SWR20307</t>
    </r>
  </si>
  <si>
    <r>
      <rPr>
        <sz val="12"/>
        <color indexed="8"/>
        <rFont val="Book Antiqua"/>
        <family val="1"/>
      </rPr>
      <t>EA</t>
    </r>
  </si>
  <si>
    <r>
      <rPr>
        <sz val="12"/>
        <color indexed="8"/>
        <rFont val="Book Antiqua"/>
        <family val="1"/>
      </rPr>
      <t>SWR20768</t>
    </r>
  </si>
  <si>
    <r>
      <rPr>
        <sz val="12"/>
        <color indexed="8"/>
        <rFont val="Book Antiqua"/>
        <family val="1"/>
      </rPr>
      <t>M3</t>
    </r>
  </si>
  <si>
    <r>
      <rPr>
        <sz val="12"/>
        <color indexed="8"/>
        <rFont val="Book Antiqua"/>
        <family val="1"/>
      </rPr>
      <t>SWR10356</t>
    </r>
  </si>
  <si>
    <r>
      <rPr>
        <sz val="12"/>
        <color indexed="8"/>
        <rFont val="Book Antiqua"/>
        <family val="1"/>
      </rPr>
      <t>SWR11861</t>
    </r>
  </si>
  <si>
    <r>
      <rPr>
        <sz val="12"/>
        <color indexed="8"/>
        <rFont val="Book Antiqua"/>
        <family val="1"/>
      </rPr>
      <t>SWR10239</t>
    </r>
  </si>
  <si>
    <r>
      <rPr>
        <sz val="12"/>
        <color indexed="8"/>
        <rFont val="Book Antiqua"/>
        <family val="1"/>
      </rPr>
      <t>SWR10557</t>
    </r>
  </si>
  <si>
    <r>
      <rPr>
        <sz val="12"/>
        <color indexed="8"/>
        <rFont val="Book Antiqua"/>
        <family val="1"/>
      </rPr>
      <t>SWR10238</t>
    </r>
  </si>
  <si>
    <r>
      <rPr>
        <sz val="12"/>
        <color indexed="8"/>
        <rFont val="Book Antiqua"/>
        <family val="1"/>
      </rPr>
      <t>SWR10556</t>
    </r>
  </si>
  <si>
    <r>
      <rPr>
        <sz val="12"/>
        <color indexed="8"/>
        <rFont val="Book Antiqua"/>
        <family val="1"/>
      </rPr>
      <t>SWR11890</t>
    </r>
  </si>
  <si>
    <r>
      <rPr>
        <sz val="12"/>
        <color indexed="8"/>
        <rFont val="Book Antiqua"/>
        <family val="1"/>
      </rPr>
      <t>DR</t>
    </r>
  </si>
  <si>
    <r>
      <rPr>
        <sz val="12"/>
        <color indexed="8"/>
        <rFont val="Book Antiqua"/>
        <family val="1"/>
      </rPr>
      <t>SWR11231</t>
    </r>
  </si>
  <si>
    <r>
      <t xml:space="preserve">Laying of XLPE UG cable </t>
    </r>
    <r>
      <rPr>
        <b/>
        <sz val="12"/>
        <color indexed="8"/>
        <rFont val="Book Antiqua"/>
        <family val="1"/>
      </rPr>
      <t>Triple</t>
    </r>
    <r>
      <rPr>
        <sz val="12"/>
        <color indexed="8"/>
        <rFont val="Book Antiqua"/>
        <family val="1"/>
      </rPr>
      <t xml:space="preserve"> or more Run including excavation of trench of size 1000mm wide to 750mm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&amp;33 KV - 1.20 mtrs.</t>
    </r>
    <r>
      <rPr>
        <b/>
        <sz val="12"/>
        <color indexed="8"/>
        <rFont val="Book Antiqua"/>
        <family val="1"/>
      </rPr>
      <t>Along the CC / BT multi layer road requiring compressor-33 KV 3x400 Sqmm Cable</t>
    </r>
  </si>
  <si>
    <r>
      <rPr>
        <sz val="12"/>
        <color indexed="8"/>
        <rFont val="Book Antiqua"/>
        <family val="1"/>
      </rPr>
      <t>SWR12019</t>
    </r>
  </si>
  <si>
    <r>
      <rPr>
        <sz val="12"/>
        <color indexed="8"/>
        <rFont val="Book Antiqua"/>
        <family val="1"/>
      </rPr>
      <t>M</t>
    </r>
  </si>
  <si>
    <r>
      <t xml:space="preserve">Laying of XLPE UG cable </t>
    </r>
    <r>
      <rPr>
        <b/>
        <sz val="12"/>
        <color indexed="8"/>
        <rFont val="Book Antiqua"/>
        <family val="1"/>
      </rPr>
      <t>Triple</t>
    </r>
    <r>
      <rPr>
        <sz val="12"/>
        <color indexed="8"/>
        <rFont val="Book Antiqua"/>
        <family val="1"/>
      </rPr>
      <t xml:space="preserve"> or more Run including excavation of trench of size 1000mm wide to 750mm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&amp;33 KV - 1.20 mtrs.</t>
    </r>
    <r>
      <rPr>
        <b/>
        <sz val="12"/>
        <color indexed="8"/>
        <rFont val="Book Antiqua"/>
        <family val="1"/>
      </rPr>
      <t>Across the CC/ BT road crossing multi layer road requiring compressor (excluding the cost of Hume pipe)-33 KV 3x400 Sqmm Cable</t>
    </r>
  </si>
  <si>
    <r>
      <rPr>
        <sz val="12"/>
        <color indexed="8"/>
        <rFont val="Book Antiqua"/>
        <family val="1"/>
      </rPr>
      <t>SWR12024</t>
    </r>
  </si>
  <si>
    <r>
      <rPr>
        <sz val="12"/>
        <color indexed="8"/>
        <rFont val="Book Antiqua"/>
        <family val="1"/>
      </rPr>
      <t>SWR10988</t>
    </r>
  </si>
  <si>
    <r>
      <t>Raising of cable on already erected support with wooden / MS clamps and connecting it to over head line with cable jumpers including cost of required wooden
cleats, lugs and bolts and nuts through GI pipe (excluding the cost of GI pipe)-</t>
    </r>
    <r>
      <rPr>
        <b/>
        <sz val="12"/>
        <color indexed="8"/>
        <rFont val="Book Antiqua"/>
        <family val="1"/>
      </rPr>
      <t>33 KV 3x400 Sqmm Cable</t>
    </r>
  </si>
  <si>
    <r>
      <rPr>
        <sz val="12"/>
        <color indexed="8"/>
        <rFont val="Book Antiqua"/>
        <family val="1"/>
      </rPr>
      <t>SWR11954</t>
    </r>
  </si>
  <si>
    <r>
      <rPr>
        <sz val="12"/>
        <color indexed="8"/>
        <rFont val="Book Antiqua"/>
        <family val="1"/>
      </rPr>
      <t>SWR10387</t>
    </r>
  </si>
  <si>
    <r>
      <rPr>
        <sz val="12"/>
        <color indexed="8"/>
        <rFont val="Book Antiqua"/>
        <family val="1"/>
      </rPr>
      <t>SWR10382</t>
    </r>
  </si>
  <si>
    <r>
      <rPr>
        <sz val="12"/>
        <color indexed="8"/>
        <rFont val="Book Antiqua"/>
        <family val="1"/>
      </rPr>
      <t>SMR40077</t>
    </r>
  </si>
  <si>
    <r>
      <rPr>
        <sz val="12"/>
        <color indexed="8"/>
        <rFont val="Book Antiqua"/>
        <family val="1"/>
      </rPr>
      <t>SMR11610</t>
    </r>
  </si>
  <si>
    <r>
      <rPr>
        <sz val="12"/>
        <color indexed="8"/>
        <rFont val="Book Antiqua"/>
        <family val="1"/>
      </rPr>
      <t>SWR21903</t>
    </r>
  </si>
  <si>
    <r>
      <rPr>
        <sz val="12"/>
        <color indexed="8"/>
        <rFont val="Book Antiqua"/>
        <family val="1"/>
      </rPr>
      <t>SWR10392</t>
    </r>
  </si>
  <si>
    <r>
      <rPr>
        <sz val="12"/>
        <color indexed="8"/>
        <rFont val="Book Antiqua"/>
        <family val="1"/>
      </rPr>
      <t>SMR11482</t>
    </r>
  </si>
  <si>
    <r>
      <rPr>
        <sz val="12"/>
        <color indexed="8"/>
        <rFont val="Book Antiqua"/>
        <family val="1"/>
      </rPr>
      <t>SWR10357</t>
    </r>
  </si>
  <si>
    <r>
      <rPr>
        <sz val="12"/>
        <color indexed="8"/>
        <rFont val="Book Antiqua"/>
        <family val="1"/>
      </rPr>
      <t>SWR10359</t>
    </r>
  </si>
  <si>
    <r>
      <rPr>
        <sz val="12"/>
        <color indexed="8"/>
        <rFont val="Book Antiqua"/>
        <family val="1"/>
      </rPr>
      <t>SWR12331</t>
    </r>
  </si>
  <si>
    <r>
      <rPr>
        <sz val="12"/>
        <color indexed="8"/>
        <rFont val="Book Antiqua"/>
        <family val="1"/>
      </rPr>
      <t>SWR10642</t>
    </r>
  </si>
  <si>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 Antiqua"/>
        <family val="1"/>
      </rPr>
      <t>Box pole 9/10/11 Mtr</t>
    </r>
  </si>
  <si>
    <r>
      <rPr>
        <sz val="12"/>
        <color indexed="8"/>
        <rFont val="Book Antiqua"/>
        <family val="1"/>
      </rPr>
      <t>SWR11266</t>
    </r>
  </si>
  <si>
    <r>
      <rPr>
        <sz val="12"/>
        <color indexed="8"/>
        <rFont val="Book Antiqua"/>
        <family val="1"/>
      </rPr>
      <t>SWR10204</t>
    </r>
  </si>
  <si>
    <r>
      <rPr>
        <sz val="12"/>
        <color indexed="8"/>
        <rFont val="Book Antiqua"/>
        <family val="1"/>
      </rPr>
      <t>SWR10522</t>
    </r>
  </si>
  <si>
    <r>
      <rPr>
        <sz val="12"/>
        <color indexed="8"/>
        <rFont val="Book Antiqua"/>
        <family val="1"/>
      </rPr>
      <t>SWR10640</t>
    </r>
  </si>
  <si>
    <r>
      <t>Excavation of pits in all soils except hard rock requiring blasting-</t>
    </r>
    <r>
      <rPr>
        <b/>
        <sz val="12"/>
        <color indexed="8"/>
        <rFont val="Book Antiqua"/>
        <family val="1"/>
      </rPr>
      <t>9.1 Mtrs PSCC Poles 0.76 M x 0.76M x 1.83M
(2.6" x 2.6" x 6.0") 1.05 cum</t>
    </r>
  </si>
  <si>
    <r>
      <rPr>
        <sz val="12"/>
        <color indexed="8"/>
        <rFont val="Book Antiqua"/>
        <family val="1"/>
      </rPr>
      <t>SWR10107</t>
    </r>
  </si>
  <si>
    <r>
      <rPr>
        <sz val="12"/>
        <color indexed="8"/>
        <rFont val="Book Antiqua"/>
        <family val="1"/>
      </rPr>
      <t>SWR10206</t>
    </r>
  </si>
  <si>
    <r>
      <rPr>
        <sz val="12"/>
        <color indexed="8"/>
        <rFont val="Book Antiqua"/>
        <family val="1"/>
      </rPr>
      <t>TO</t>
    </r>
  </si>
  <si>
    <r>
      <rPr>
        <sz val="12"/>
        <color indexed="8"/>
        <rFont val="Book Antiqua"/>
        <family val="1"/>
      </rPr>
      <t>SWR10524</t>
    </r>
  </si>
  <si>
    <r>
      <rPr>
        <sz val="12"/>
        <color indexed="8"/>
        <rFont val="Book Antiqua"/>
        <family val="1"/>
      </rPr>
      <t>SWR10132</t>
    </r>
  </si>
  <si>
    <r>
      <t>Sub-transport of poles upto Workspot upto 10KM (Including loading and unloading)-T</t>
    </r>
    <r>
      <rPr>
        <b/>
        <sz val="12"/>
        <color indexed="8"/>
        <rFont val="Book Antiqua"/>
        <family val="1"/>
      </rPr>
      <t>rans 11/12.5/12.9M Spun pole upto 50KM</t>
    </r>
  </si>
  <si>
    <r>
      <rPr>
        <sz val="12"/>
        <color indexed="8"/>
        <rFont val="Book Antiqua"/>
        <family val="1"/>
      </rPr>
      <t>SWR11181</t>
    </r>
  </si>
  <si>
    <r>
      <rPr>
        <sz val="12"/>
        <color indexed="8"/>
        <rFont val="Book Antiqua"/>
        <family val="1"/>
      </rPr>
      <t>SWR10190</t>
    </r>
  </si>
  <si>
    <r>
      <rPr>
        <sz val="12"/>
        <color indexed="8"/>
        <rFont val="Book Antiqua"/>
        <family val="1"/>
      </rPr>
      <t>SWR10508</t>
    </r>
  </si>
  <si>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2"/>
        <color indexed="8"/>
        <rFont val="Book Antiqua"/>
        <family val="1"/>
      </rPr>
      <t>Spun poles 12.5 Mtrs / 12.9Mtrs PSCC</t>
    </r>
  </si>
  <si>
    <r>
      <rPr>
        <sz val="12"/>
        <color indexed="8"/>
        <rFont val="Book Antiqua"/>
        <family val="1"/>
      </rPr>
      <t>SWR10350</t>
    </r>
  </si>
  <si>
    <r>
      <t>Excavation of pits in all soils except hard rock requiring blasting-</t>
    </r>
    <r>
      <rPr>
        <b/>
        <sz val="12"/>
        <color indexed="8"/>
        <rFont val="Book Antiqua"/>
        <family val="1"/>
      </rPr>
      <t>12Mtrs/Spun Pole 0.92 M x 0.92M x 2.3M
(3.0" x 3.0" x 7.6") 1.94 cum</t>
    </r>
  </si>
  <si>
    <r>
      <rPr>
        <sz val="12"/>
        <color indexed="8"/>
        <rFont val="Book Antiqua"/>
        <family val="1"/>
      </rPr>
      <t>SWR10109</t>
    </r>
  </si>
  <si>
    <r>
      <t>Excavation of pits in hard rock not requiring blasting. (In hard murram / rock boulders)-</t>
    </r>
    <r>
      <rPr>
        <b/>
        <sz val="12"/>
        <color indexed="8"/>
        <rFont val="Book Antiqua"/>
        <family val="1"/>
      </rPr>
      <t>12Mtrs/Spun Pole 0.92 M x 0.92M x 2.3M (3.0" x 3.0" x 7.6")</t>
    </r>
  </si>
  <si>
    <r>
      <rPr>
        <sz val="12"/>
        <color indexed="8"/>
        <rFont val="Book Antiqua"/>
        <family val="1"/>
      </rPr>
      <t>SWR11041</t>
    </r>
  </si>
  <si>
    <r>
      <rPr>
        <sz val="12"/>
        <color indexed="8"/>
        <rFont val="Book Antiqua"/>
        <family val="1"/>
      </rPr>
      <t>SWR25089</t>
    </r>
  </si>
  <si>
    <r>
      <t>Submission of auto CAD Drawing as per pole schedule (Detailed survey and sketch)-</t>
    </r>
    <r>
      <rPr>
        <b/>
        <sz val="12"/>
        <color indexed="8"/>
        <rFont val="Book Antiqua"/>
        <family val="1"/>
      </rPr>
      <t>Up to 10 km</t>
    </r>
  </si>
  <si>
    <r>
      <rPr>
        <sz val="12"/>
        <color indexed="8"/>
        <rFont val="Book Antiqua"/>
        <family val="1"/>
      </rPr>
      <t>SWR12104</t>
    </r>
  </si>
  <si>
    <r>
      <rPr>
        <sz val="12"/>
        <color indexed="8"/>
        <rFont val="Book Antiqua"/>
        <family val="1"/>
      </rPr>
      <t>LS</t>
    </r>
  </si>
  <si>
    <r>
      <t>Paving out and stringing of conductor by providing temporary stays, tensioning,sagging correctly, fixing strain points, transferring to pin points binding, keeping
stifner, rectification of poles, guys and jumpering etc., including transport of material from road side to location-</t>
    </r>
    <r>
      <rPr>
        <b/>
        <sz val="12"/>
        <color indexed="8"/>
        <rFont val="Book Antiqua"/>
        <family val="1"/>
      </rPr>
      <t>100 Sqmm Double Circuit (6 Conductors).</t>
    </r>
  </si>
  <si>
    <r>
      <rPr>
        <sz val="12"/>
        <color indexed="8"/>
        <rFont val="Book Antiqua"/>
        <family val="1"/>
      </rPr>
      <t>SWR10704</t>
    </r>
  </si>
  <si>
    <r>
      <rPr>
        <sz val="12"/>
        <color indexed="8"/>
        <rFont val="Book Antiqua"/>
        <family val="1"/>
      </rPr>
      <t>SWR10466</t>
    </r>
  </si>
  <si>
    <r>
      <rPr>
        <sz val="12"/>
        <color indexed="8"/>
        <rFont val="Book Antiqua"/>
        <family val="1"/>
      </rPr>
      <t>SWR22065</t>
    </r>
  </si>
  <si>
    <r>
      <t>Restringing of existing loose Lines by removing the pin-binding and jumpers, Providing of temporary stays, providing stiffners pieces, replacement of damaged
insulators, alignment of cross arms, pin binding and jumpering after tensioning and removing of the temporary stays complete-33/11 KV lines-</t>
    </r>
    <r>
      <rPr>
        <b/>
        <sz val="12"/>
        <color indexed="8"/>
        <rFont val="Book Antiqua"/>
        <family val="1"/>
      </rPr>
      <t>Restringing of with 55 Sqmm single ckt 3 cond</t>
    </r>
  </si>
  <si>
    <r>
      <rPr>
        <sz val="12"/>
        <color indexed="8"/>
        <rFont val="Book Antiqua"/>
        <family val="1"/>
      </rPr>
      <t>SWR11308</t>
    </r>
  </si>
  <si>
    <r>
      <t>Restringing of existing loose Lines by removing the pin-binding and jumpers, Providing of temporary stays, providing stiffners pieces, replacement of damaged
insulators, alignment of cross arms, pin binding and jumpering after tensioning and removing of the temporary stays complete-LT lines :-</t>
    </r>
    <r>
      <rPr>
        <b/>
        <sz val="12"/>
        <color indexed="8"/>
        <rFont val="Book Antiqua"/>
        <family val="1"/>
      </rPr>
      <t>Restring. Of LT line 4w/l with 34 Sqmm</t>
    </r>
  </si>
  <si>
    <r>
      <rPr>
        <sz val="12"/>
        <color indexed="8"/>
        <rFont val="Book Antiqua"/>
        <family val="1"/>
      </rPr>
      <t>SWR11313</t>
    </r>
  </si>
  <si>
    <r>
      <rPr>
        <sz val="12"/>
        <color indexed="8"/>
        <rFont val="Book Antiqua"/>
        <family val="1"/>
      </rPr>
      <t>SWR10191</t>
    </r>
  </si>
  <si>
    <r>
      <rPr>
        <sz val="12"/>
        <color indexed="8"/>
        <rFont val="Book Antiqua"/>
        <family val="1"/>
      </rPr>
      <t>SWR10509</t>
    </r>
  </si>
  <si>
    <r>
      <rPr>
        <sz val="12"/>
        <color indexed="8"/>
        <rFont val="Book Antiqua"/>
        <family val="1"/>
      </rPr>
      <t>SWR12416</t>
    </r>
  </si>
  <si>
    <r>
      <rPr>
        <sz val="12"/>
        <color indexed="8"/>
        <rFont val="Book Antiqua"/>
        <family val="1"/>
      </rPr>
      <t>CRT</t>
    </r>
  </si>
  <si>
    <r>
      <rPr>
        <sz val="12"/>
        <color indexed="8"/>
        <rFont val="Book Antiqua"/>
        <family val="1"/>
      </rPr>
      <t>SWR10529</t>
    </r>
  </si>
  <si>
    <r>
      <rPr>
        <sz val="12"/>
        <color indexed="8"/>
        <rFont val="Book Antiqua"/>
        <family val="1"/>
      </rPr>
      <t>SWR10631</t>
    </r>
  </si>
  <si>
    <r>
      <rPr>
        <sz val="12"/>
        <color indexed="8"/>
        <rFont val="Book Antiqua"/>
        <family val="1"/>
      </rPr>
      <t>SWR10618</t>
    </r>
  </si>
  <si>
    <r>
      <rPr>
        <sz val="12"/>
        <color indexed="8"/>
        <rFont val="Book Antiqua"/>
        <family val="1"/>
      </rPr>
      <t>BAG</t>
    </r>
  </si>
  <si>
    <r>
      <rPr>
        <sz val="12"/>
        <color indexed="8"/>
        <rFont val="Book Antiqua"/>
        <family val="1"/>
      </rPr>
      <t>SWR10632</t>
    </r>
  </si>
  <si>
    <r>
      <t>Supply of earthing pipe with materials-</t>
    </r>
    <r>
      <rPr>
        <b/>
        <sz val="12"/>
        <color indexed="8"/>
        <rFont val="Book Antiqua"/>
        <family val="1"/>
      </rPr>
      <t>Supply of GI wire No 8</t>
    </r>
  </si>
  <si>
    <r>
      <rPr>
        <sz val="12"/>
        <color indexed="8"/>
        <rFont val="Book Antiqua"/>
        <family val="1"/>
      </rPr>
      <t>SMR11486</t>
    </r>
  </si>
  <si>
    <r>
      <rPr>
        <sz val="12"/>
        <color indexed="8"/>
        <rFont val="Book Antiqua"/>
        <family val="1"/>
      </rPr>
      <t>KG</t>
    </r>
  </si>
  <si>
    <r>
      <t xml:space="preserve">Earthing of Sub-Station- </t>
    </r>
    <r>
      <rPr>
        <b/>
        <sz val="12"/>
        <color indexed="8"/>
        <rFont val="Book Antiqua"/>
        <family val="1"/>
      </rPr>
      <t>Supply of GI pipe 40 mm dia, 2 mtrs, 3mm thickness with bolts and nuts</t>
    </r>
  </si>
  <si>
    <r>
      <rPr>
        <sz val="12"/>
        <color indexed="8"/>
        <rFont val="Book Antiqua"/>
        <family val="1"/>
      </rPr>
      <t>SMR40091</t>
    </r>
  </si>
  <si>
    <r>
      <rPr>
        <sz val="12"/>
        <color indexed="8"/>
        <rFont val="Book Antiqua"/>
        <family val="1"/>
      </rPr>
      <t>SWR23200</t>
    </r>
  </si>
  <si>
    <r>
      <t>Supply of earthing pipe with materials-</t>
    </r>
    <r>
      <rPr>
        <b/>
        <sz val="12"/>
        <color indexed="8"/>
        <rFont val="Book Antiqua"/>
        <family val="1"/>
      </rPr>
      <t>Supply of GI Bolts &amp; Nuts etc</t>
    </r>
  </si>
  <si>
    <r>
      <rPr>
        <sz val="12"/>
        <color indexed="8"/>
        <rFont val="Book Antiqua"/>
        <family val="1"/>
      </rPr>
      <t>SMR11488</t>
    </r>
  </si>
  <si>
    <r>
      <rPr>
        <sz val="12"/>
        <color indexed="8"/>
        <rFont val="Book Antiqua"/>
        <family val="1"/>
      </rPr>
      <t>SMR40085</t>
    </r>
  </si>
  <si>
    <r>
      <rPr>
        <sz val="12"/>
        <color indexed="8"/>
        <rFont val="Book Antiqua"/>
        <family val="1"/>
      </rPr>
      <t>SWR11879</t>
    </r>
  </si>
  <si>
    <r>
      <t>Erection of pole in position, aligning and setting to work, fixing of cross arms and top clamps, earthing of supports, back filling with earth and stones properlyramming including transport of materials from road side to location excluding pit excavation-</t>
    </r>
    <r>
      <rPr>
        <b/>
        <sz val="12"/>
        <color indexed="8"/>
        <rFont val="Book Antiqua"/>
        <family val="1"/>
      </rPr>
      <t>11 Mtrs PSCC poles</t>
    </r>
  </si>
  <si>
    <r>
      <rPr>
        <sz val="12"/>
        <color indexed="8"/>
        <rFont val="Book Antiqua"/>
        <family val="1"/>
      </rPr>
      <t>SWR10978</t>
    </r>
  </si>
  <si>
    <r>
      <t>Sub-transport of poles upto Workspot upto 10KM (Including loading and unloading)-</t>
    </r>
    <r>
      <rPr>
        <b/>
        <sz val="12"/>
        <color indexed="8"/>
        <rFont val="Book Antiqua"/>
        <family val="1"/>
      </rPr>
      <t>11 Mtrs long PSCC Poles</t>
    </r>
  </si>
  <si>
    <r>
      <rPr>
        <sz val="12"/>
        <color indexed="8"/>
        <rFont val="Book Antiqua"/>
        <family val="1"/>
      </rPr>
      <t>SWR11180</t>
    </r>
  </si>
  <si>
    <r>
      <rPr>
        <sz val="12"/>
        <color indexed="8"/>
        <rFont val="Book Antiqua"/>
        <family val="1"/>
      </rPr>
      <t>SMR11683</t>
    </r>
  </si>
  <si>
    <r>
      <rPr>
        <sz val="12"/>
        <color indexed="8"/>
        <rFont val="Book Antiqua"/>
        <family val="1"/>
      </rPr>
      <t>SWR11850</t>
    </r>
  </si>
  <si>
    <r>
      <rPr>
        <sz val="12"/>
        <color indexed="8"/>
        <rFont val="Book Antiqua"/>
        <family val="1"/>
      </rPr>
      <t>SMR11684</t>
    </r>
  </si>
  <si>
    <r>
      <rPr>
        <sz val="12"/>
        <color indexed="8"/>
        <rFont val="Book Antiqua"/>
        <family val="1"/>
      </rPr>
      <t>SWR11851</t>
    </r>
  </si>
  <si>
    <r>
      <rPr>
        <sz val="12"/>
        <color indexed="8"/>
        <rFont val="Book Antiqua"/>
        <family val="1"/>
      </rPr>
      <t>SWR12090</t>
    </r>
  </si>
  <si>
    <r>
      <rPr>
        <sz val="12"/>
        <color indexed="8"/>
        <rFont val="Book Antiqua"/>
        <family val="1"/>
      </rPr>
      <t>SWR12162</t>
    </r>
  </si>
  <si>
    <r>
      <rPr>
        <sz val="12"/>
        <color indexed="8"/>
        <rFont val="Book Antiqua"/>
        <family val="1"/>
      </rPr>
      <t>SWR25187</t>
    </r>
  </si>
  <si>
    <r>
      <t>Fabrication of materials including 2 coats of Red oxide painting</t>
    </r>
    <r>
      <rPr>
        <b/>
        <sz val="12"/>
        <color indexed="8"/>
        <rFont val="Book Antiqua"/>
        <family val="1"/>
      </rPr>
      <t xml:space="preserve"> Back clamps with 75 x 8 mm MS Flat</t>
    </r>
  </si>
  <si>
    <r>
      <t xml:space="preserve">Fabrication of materials including 2 coats of Red oxide painting </t>
    </r>
    <r>
      <rPr>
        <b/>
        <sz val="12"/>
        <color indexed="8"/>
        <rFont val="Book Antiqua"/>
        <family val="1"/>
      </rPr>
      <t>Strut clamps with 75 x 8 mm MS Flat</t>
    </r>
  </si>
  <si>
    <r>
      <t xml:space="preserve">Fabrication and connecting to risers from earth mat to structures, equipment, marshalling boxes, electrical panels, PLCC panels, fencing posts etc </t>
    </r>
    <r>
      <rPr>
        <b/>
        <sz val="12"/>
        <color indexed="8"/>
        <rFont val="Book Antiqua"/>
        <family val="1"/>
      </rPr>
      <t xml:space="preserve">M.S./ G.I. Flat 50x6mm / 50 x 8 mm ( Above ground) </t>
    </r>
  </si>
  <si>
    <r>
      <rPr>
        <sz val="12"/>
        <color indexed="8"/>
        <rFont val="Book Antiqua"/>
        <family val="1"/>
      </rPr>
      <t>SWR11230</t>
    </r>
  </si>
  <si>
    <r>
      <t>Transport of conductor drums, cable drums, fragile material such as kiosks, VCBs,control panels, current transformers, boosters, lightning arrestors, insulators,transformers, meters (which are less in weight and occupy more space) (excluding of loading unloading)-</t>
    </r>
    <r>
      <rPr>
        <b/>
        <sz val="12"/>
        <color indexed="8"/>
        <rFont val="Book Antiqua"/>
        <family val="1"/>
      </rPr>
      <t>Above 10 Km and upto 20 Km with Lorry for each trip</t>
    </r>
  </si>
  <si>
    <r>
      <t xml:space="preserve">Laying of XLPE UG cable </t>
    </r>
    <r>
      <rPr>
        <b/>
        <sz val="12"/>
        <color indexed="8"/>
        <rFont val="Book Antiqua"/>
        <family val="1"/>
      </rPr>
      <t>Six Run</t>
    </r>
    <r>
      <rPr>
        <sz val="12"/>
        <color indexed="8"/>
        <rFont val="Book Antiqua"/>
        <family val="1"/>
      </rPr>
      <t xml:space="preserve">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t>
    </r>
    <r>
      <rPr>
        <b/>
        <sz val="12"/>
        <color indexed="8"/>
        <rFont val="Book Antiqua"/>
        <family val="1"/>
      </rPr>
      <t>-Along the CC / BT multi layer road requiring compressor-11 KV 3x300 Sqmm Cable</t>
    </r>
  </si>
  <si>
    <r>
      <rPr>
        <sz val="12"/>
        <color indexed="8"/>
        <rFont val="Book Antiqua"/>
        <family val="1"/>
      </rPr>
      <t>SWR12070</t>
    </r>
  </si>
  <si>
    <r>
      <t xml:space="preserve">Laying of XLPE UG cable </t>
    </r>
    <r>
      <rPr>
        <b/>
        <sz val="12"/>
        <color indexed="8"/>
        <rFont val="Book Antiqua"/>
        <family val="1"/>
      </rPr>
      <t>Double Run</t>
    </r>
    <r>
      <rPr>
        <sz val="12"/>
        <color indexed="8"/>
        <rFont val="Book Antiqua"/>
        <family val="1"/>
      </rPr>
      <t xml:space="preserve">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leadand lift etc.. (Second cable laying cost not Included) depth of the trench LT-0.85 mts,-In Hard Gravel Soil / BC soil / Red earth / stone and earth mixed with fair boulders /Normal soil/CC-11 KV 3x300 Sqmm Cable</t>
    </r>
  </si>
  <si>
    <r>
      <rPr>
        <sz val="12"/>
        <color indexed="8"/>
        <rFont val="Book Antiqua"/>
        <family val="1"/>
      </rPr>
      <t>SWR11973</t>
    </r>
  </si>
  <si>
    <r>
      <rPr>
        <sz val="12"/>
        <color indexed="8"/>
        <rFont val="Book Antiqua"/>
        <family val="1"/>
      </rPr>
      <t>SWR11955</t>
    </r>
  </si>
  <si>
    <r>
      <rPr>
        <sz val="12"/>
        <color indexed="8"/>
        <rFont val="Book Antiqua"/>
        <family val="1"/>
      </rPr>
      <t>SWR10391</t>
    </r>
  </si>
  <si>
    <r>
      <rPr>
        <sz val="12"/>
        <color indexed="8"/>
        <rFont val="Book Antiqua"/>
        <family val="1"/>
      </rPr>
      <t>SWR10386</t>
    </r>
  </si>
  <si>
    <r>
      <rPr>
        <sz val="12"/>
        <color indexed="8"/>
        <rFont val="Book Antiqua"/>
        <family val="1"/>
      </rPr>
      <t>SMR40078</t>
    </r>
  </si>
  <si>
    <r>
      <rPr>
        <sz val="12"/>
        <color indexed="8"/>
        <rFont val="Book Antiqua"/>
        <family val="1"/>
      </rPr>
      <t>SMR40080</t>
    </r>
  </si>
  <si>
    <r>
      <rPr>
        <sz val="12"/>
        <color indexed="8"/>
        <rFont val="Book Antiqua"/>
        <family val="1"/>
      </rPr>
      <t>SMR11609</t>
    </r>
  </si>
  <si>
    <r>
      <rPr>
        <sz val="12"/>
        <color indexed="8"/>
        <rFont val="Book Antiqua"/>
        <family val="1"/>
      </rPr>
      <t>SWR10393</t>
    </r>
  </si>
  <si>
    <r>
      <rPr>
        <sz val="12"/>
        <color indexed="8"/>
        <rFont val="Book Antiqua"/>
        <family val="1"/>
      </rPr>
      <t>SMR11480</t>
    </r>
  </si>
  <si>
    <r>
      <rPr>
        <sz val="12"/>
        <color indexed="8"/>
        <rFont val="Book Antiqua"/>
        <family val="1"/>
      </rPr>
      <t>SWR12413</t>
    </r>
  </si>
  <si>
    <r>
      <rPr>
        <sz val="12"/>
        <color indexed="8"/>
        <rFont val="Book Antiqua"/>
        <family val="1"/>
      </rPr>
      <t>SWR12431</t>
    </r>
  </si>
  <si>
    <r>
      <t>Stringing of HT AB Cable with GI Metal Parts-</t>
    </r>
    <r>
      <rPr>
        <b/>
        <sz val="12"/>
        <color indexed="8"/>
        <rFont val="Book Antiqua"/>
        <family val="1"/>
      </rPr>
      <t>HT AB Cable 11 KV 3x185+70 Sqmm</t>
    </r>
  </si>
  <si>
    <r>
      <rPr>
        <sz val="12"/>
        <color indexed="8"/>
        <rFont val="Book Antiqua"/>
        <family val="1"/>
      </rPr>
      <t>SWR10454</t>
    </r>
  </si>
  <si>
    <r>
      <rPr>
        <sz val="12"/>
        <color indexed="8"/>
        <rFont val="Book Antiqua"/>
        <family val="1"/>
      </rPr>
      <t>SMR11504</t>
    </r>
  </si>
  <si>
    <r>
      <rPr>
        <sz val="12"/>
        <color indexed="8"/>
        <rFont val="Book Antiqua"/>
        <family val="1"/>
      </rPr>
      <t>SET</t>
    </r>
  </si>
  <si>
    <r>
      <t>Drilling of holes upto 20 mm dia using power drills-</t>
    </r>
    <r>
      <rPr>
        <b/>
        <sz val="12"/>
        <color indexed="8"/>
        <rFont val="Book Antiqua"/>
        <family val="1"/>
      </rPr>
      <t>MS Channel, Angles and flat</t>
    </r>
  </si>
  <si>
    <r>
      <rPr>
        <sz val="12"/>
        <color indexed="8"/>
        <rFont val="Book Antiqua"/>
        <family val="1"/>
      </rPr>
      <t>SWR10307</t>
    </r>
  </si>
  <si>
    <r>
      <t>Cutting charges for MS Sections-</t>
    </r>
    <r>
      <rPr>
        <b/>
        <sz val="12"/>
        <color indexed="8"/>
        <rFont val="Book Antiqua"/>
        <family val="1"/>
      </rPr>
      <t>MS Channel 100 x 50 mm</t>
    </r>
  </si>
  <si>
    <r>
      <rPr>
        <sz val="12"/>
        <color indexed="8"/>
        <rFont val="Book Antiqua"/>
        <family val="1"/>
      </rPr>
      <t>SWR10294</t>
    </r>
  </si>
  <si>
    <r>
      <t>Paving out and stringing of conductor by providing temporary stays, tensioning,sagging correctly, fixing strain points, transferring to pin points binding, keeping stifner, rectification of poles, guys and jumpering etc., including transport of material from road side to location.-</t>
    </r>
    <r>
      <rPr>
        <b/>
        <sz val="12"/>
        <color indexed="8"/>
        <rFont val="Book Antiqua"/>
        <family val="1"/>
      </rPr>
      <t>100 Sqmm Single Circuit (3 Conductors)</t>
    </r>
  </si>
  <si>
    <r>
      <rPr>
        <sz val="12"/>
        <color indexed="8"/>
        <rFont val="Book Antiqua"/>
        <family val="1"/>
      </rPr>
      <t>SWR10366</t>
    </r>
  </si>
  <si>
    <r>
      <rPr>
        <sz val="12"/>
        <color indexed="8"/>
        <rFont val="Book Antiqua"/>
        <family val="1"/>
      </rPr>
      <t>SWR10653</t>
    </r>
  </si>
  <si>
    <r>
      <rPr>
        <sz val="12"/>
        <color indexed="8"/>
        <rFont val="Book Antiqua"/>
        <family val="1"/>
      </rPr>
      <t>SWR10212</t>
    </r>
  </si>
  <si>
    <r>
      <rPr>
        <sz val="12"/>
        <color indexed="8"/>
        <rFont val="Book Antiqua"/>
        <family val="1"/>
      </rPr>
      <t>SWR10530</t>
    </r>
  </si>
  <si>
    <r>
      <rPr>
        <sz val="12"/>
        <color indexed="8"/>
        <rFont val="Book Antiqua"/>
        <family val="1"/>
      </rPr>
      <t>SWR12402</t>
    </r>
  </si>
  <si>
    <r>
      <rPr>
        <sz val="12"/>
        <color indexed="8"/>
        <rFont val="Book Antiqua"/>
        <family val="1"/>
      </rPr>
      <t>SWR12421</t>
    </r>
  </si>
  <si>
    <r>
      <rPr>
        <sz val="12"/>
        <color indexed="8"/>
        <rFont val="Book Antiqua"/>
        <family val="1"/>
      </rPr>
      <t>SWR10228</t>
    </r>
  </si>
  <si>
    <r>
      <rPr>
        <sz val="12"/>
        <color indexed="8"/>
        <rFont val="Book Antiqua"/>
        <family val="1"/>
      </rPr>
      <t>SWR10546</t>
    </r>
  </si>
  <si>
    <r>
      <t>Transport of steel including line materials such as cross arms, clamps, hardware, cable (loose) and other line materials (Including loading and unloading)-</t>
    </r>
    <r>
      <rPr>
        <b/>
        <sz val="12"/>
        <color indexed="8"/>
        <rFont val="Book Antiqua"/>
        <family val="1"/>
      </rPr>
      <t>Above 10 KM and upto 20 KM</t>
    </r>
  </si>
  <si>
    <r>
      <rPr>
        <sz val="12"/>
        <color indexed="8"/>
        <rFont val="Book Antiqua"/>
        <family val="1"/>
      </rPr>
      <t>SWR10148</t>
    </r>
  </si>
  <si>
    <r>
      <rPr>
        <sz val="12"/>
        <color indexed="8"/>
        <rFont val="Book Antiqua"/>
        <family val="1"/>
      </rPr>
      <t>SWR12085</t>
    </r>
  </si>
  <si>
    <r>
      <t>Excavation of pits in hard rock not requiring blasting. (In hard murram / rock boulders)-</t>
    </r>
    <r>
      <rPr>
        <b/>
        <sz val="12"/>
        <color indexed="8"/>
        <rFont val="Book Antiqua"/>
        <family val="1"/>
      </rPr>
      <t>M-Type Tower (1.2M x 1.2M x 3.3M ) 4.752cum</t>
    </r>
  </si>
  <si>
    <r>
      <t>Restringing of existing loose Lines by removing the pin-binding and jumpers, Providing of temporary stays, providing stiffners pieces, replacement of damaged
insulators, alignment of cross arms, pin binding and jumpering after tensioning and removing of the temporary stays complete -</t>
    </r>
    <r>
      <rPr>
        <b/>
        <sz val="12"/>
        <color indexed="8"/>
        <rFont val="Book Antiqua"/>
        <family val="1"/>
      </rPr>
      <t>Restringing of with 55 Sqmm single ckt 3 cond</t>
    </r>
  </si>
  <si>
    <r>
      <rPr>
        <sz val="12"/>
        <color indexed="8"/>
        <rFont val="Book Antiqua"/>
        <family val="1"/>
      </rPr>
      <t>SWR10343</t>
    </r>
  </si>
  <si>
    <r>
      <rPr>
        <sz val="12"/>
        <color indexed="8"/>
        <rFont val="Book Antiqua"/>
        <family val="1"/>
      </rPr>
      <t>SWR20308</t>
    </r>
  </si>
  <si>
    <r>
      <rPr>
        <sz val="12"/>
        <color indexed="8"/>
        <rFont val="Book Antiqua"/>
        <family val="1"/>
      </rPr>
      <t>SWR10188</t>
    </r>
  </si>
  <si>
    <r>
      <rPr>
        <sz val="12"/>
        <color indexed="8"/>
        <rFont val="Book Antiqua"/>
        <family val="1"/>
      </rPr>
      <t>SWR10506</t>
    </r>
  </si>
  <si>
    <r>
      <t>End Termination of AB cable (each lead):</t>
    </r>
    <r>
      <rPr>
        <b/>
        <sz val="12"/>
        <color indexed="8"/>
        <rFont val="Book Antiqua"/>
        <family val="1"/>
      </rPr>
      <t>120 Sqmm to 185 Sqmm</t>
    </r>
  </si>
  <si>
    <r>
      <t>Raising of cable on already erected support with wooden / MS clamps and connecting it to over head line with cable jumpers including cost of required wooden
cleats, lugs and bolts and nuts through GI pipe (excluding the cost of GI pipe)-</t>
    </r>
    <r>
      <rPr>
        <b/>
        <sz val="12"/>
        <color indexed="8"/>
        <rFont val="Book Antiqua"/>
        <family val="1"/>
      </rPr>
      <t>11 KV 3x300 Sqmm Cable.</t>
    </r>
  </si>
  <si>
    <t>Supply of RCC cable Joint markers/ Cable route markers of size 700 X 240 X 75 mm duly engraving with 5 mm thick
letters , CPDCL 33000/11000 Cable/Cable joint fixing the
300mm below ground level and 400mm above ground level confirming to IS 5820 2001</t>
  </si>
  <si>
    <r>
      <t xml:space="preserve">Laying of XLPE UG </t>
    </r>
    <r>
      <rPr>
        <b/>
        <sz val="12"/>
        <color indexed="8"/>
        <rFont val="Book Antiqua"/>
        <family val="1"/>
      </rPr>
      <t xml:space="preserve">Single Run </t>
    </r>
    <r>
      <rPr>
        <sz val="12"/>
        <color indexed="8"/>
        <rFont val="Book Antiqua"/>
        <family val="1"/>
      </rPr>
      <t>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r>
    <r>
      <rPr>
        <b/>
        <sz val="12"/>
        <color indexed="8"/>
        <rFont val="Book Antiqua"/>
        <family val="1"/>
      </rPr>
      <t>Along the CC / BT multi layer road requiring compressor-11 KV 3x300 Sqmm Cable</t>
    </r>
  </si>
</sst>
</file>

<file path=xl/styles.xml><?xml version="1.0" encoding="utf-8"?>
<styleSheet xmlns="http://schemas.openxmlformats.org/spreadsheetml/2006/main">
  <numFmts count="21">
    <numFmt numFmtId="41" formatCode="_ * #,##0_ ;_ * \-#,##0_ ;_ * &quot;-&quot;_ ;_ @_ "/>
    <numFmt numFmtId="43" formatCode="_ * #,##0.00_ ;_ * \-#,##0.00_ ;_ * &quot;-&quot;??_ ;_ @_ "/>
    <numFmt numFmtId="164" formatCode="_(* #,##0.00_);_(* \(#,##0.00\);_(* &quot;-&quot;??_);_(@_)"/>
    <numFmt numFmtId="165" formatCode="0.000"/>
    <numFmt numFmtId="166" formatCode="_ &quot;\&quot;* #,##0_ ;_ &quot;\&quot;* \-#,##0_ ;_ &quot;\&quot;* &quot;-&quot;_ ;_ @_ "/>
    <numFmt numFmtId="167" formatCode="_ &quot;\&quot;* #,##0.00_ ;_ &quot;\&quot;* \-#,##0.00_ ;_ &quot;\&quot;* &quot;-&quot;??_ ;_ @_ "/>
    <numFmt numFmtId="168" formatCode="&quot;$&quot;#,##0.0000_);\(&quot;$&quot;#,##0.0000\)"/>
    <numFmt numFmtId="169" formatCode="&quot;\&quot;#,##0.00;[Red]\-&quot;\&quot;#,##0.00"/>
    <numFmt numFmtId="170" formatCode="#,##0.0"/>
    <numFmt numFmtId="171" formatCode="#,##0.0_);\(#,##0.0\)"/>
    <numFmt numFmtId="172" formatCode="_-* #,##0\ _F_-;\-* #,##0\ _F_-;_-* &quot;-&quot;\ _F_-;_-@_-"/>
    <numFmt numFmtId="173" formatCode="_-* #,##0.00\ _F_-;\-* #,##0.00\ _F_-;_-* &quot;-&quot;??\ _F_-;_-@_-"/>
    <numFmt numFmtId="174" formatCode="_-* #,##0\ &quot;F&quot;_-;\-* #,##0\ &quot;F&quot;_-;_-* &quot;-&quot;\ &quot;F&quot;_-;_-@_-"/>
    <numFmt numFmtId="175" formatCode="_-* #,##0.00\ &quot;F&quot;_-;\-* #,##0.00\ &quot;F&quot;_-;_-* &quot;-&quot;??\ &quot;F&quot;_-;_-@_-"/>
    <numFmt numFmtId="176" formatCode="0.00_)"/>
    <numFmt numFmtId="177" formatCode="_-* #,##0.00_-;\-* #,##0.00_-;_-* &quot;-&quot;??_-;_-@_-"/>
    <numFmt numFmtId="178" formatCode="_-* #,##0_-;\-* #,##0_-;_-* &quot;-&quot;_-;_-@_-"/>
    <numFmt numFmtId="179" formatCode="&quot;$&quot;#,##0;\-&quot;$&quot;#,##0"/>
    <numFmt numFmtId="180" formatCode="_(&quot;$&quot;* #,##0.0000000_);_(&quot;$&quot;* \(#,##0.0000000\);_(&quot;$&quot;* &quot;-&quot;??_);_(@_)"/>
    <numFmt numFmtId="181" formatCode="0.0"/>
    <numFmt numFmtId="182" formatCode="#,##0.000"/>
  </numFmts>
  <fonts count="43">
    <font>
      <sz val="10"/>
      <name val="Arial"/>
    </font>
    <font>
      <sz val="11"/>
      <color theme="1"/>
      <name val="Calibri"/>
      <family val="2"/>
      <scheme val="minor"/>
    </font>
    <font>
      <sz val="11"/>
      <color rgb="FF006100"/>
      <name val="Calibri"/>
      <family val="2"/>
      <scheme val="minor"/>
    </font>
    <font>
      <sz val="11"/>
      <color rgb="FF9C6500"/>
      <name val="Calibri"/>
      <family val="2"/>
      <scheme val="minor"/>
    </font>
    <font>
      <sz val="10"/>
      <color rgb="FF000000"/>
      <name val="Times New Roman"/>
      <family val="1"/>
    </font>
    <font>
      <sz val="10"/>
      <name val="Helv"/>
      <charset val="204"/>
    </font>
    <font>
      <sz val="10"/>
      <name val="Arial"/>
      <family val="2"/>
    </font>
    <font>
      <sz val="14"/>
      <name val="AngsanaUPC"/>
      <family val="1"/>
    </font>
    <font>
      <sz val="12"/>
      <name val="¹ÙÅÁÃ¼"/>
      <family val="1"/>
      <charset val="129"/>
    </font>
    <font>
      <sz val="8"/>
      <name val="Times New Roman"/>
      <family val="1"/>
    </font>
    <font>
      <sz val="12"/>
      <name val="¹ÙÅÁÃ¼"/>
      <charset val="129"/>
    </font>
    <font>
      <sz val="10"/>
      <name val="MS Serif"/>
      <family val="1"/>
    </font>
    <font>
      <sz val="10"/>
      <name val="Courier"/>
      <family val="3"/>
    </font>
    <font>
      <sz val="11"/>
      <name val="Book Antiqua"/>
      <family val="1"/>
    </font>
    <font>
      <sz val="10"/>
      <color indexed="16"/>
      <name val="MS Serif"/>
      <family val="1"/>
    </font>
    <font>
      <sz val="10"/>
      <color indexed="10"/>
      <name val="Arial"/>
      <family val="2"/>
    </font>
    <font>
      <sz val="8"/>
      <name val="Arial"/>
      <family val="2"/>
    </font>
    <font>
      <b/>
      <sz val="12"/>
      <name val="Arial"/>
      <family val="2"/>
    </font>
    <font>
      <u/>
      <sz val="9"/>
      <color indexed="12"/>
      <name val="Arial"/>
      <family val="2"/>
    </font>
    <font>
      <sz val="12"/>
      <name val="Helv"/>
    </font>
    <font>
      <sz val="12"/>
      <color indexed="9"/>
      <name val="Helv"/>
    </font>
    <font>
      <sz val="7"/>
      <name val="Small Fonts"/>
      <family val="2"/>
    </font>
    <font>
      <b/>
      <i/>
      <sz val="16"/>
      <name val="Helv"/>
    </font>
    <font>
      <b/>
      <sz val="10"/>
      <name val="Arial CE"/>
      <family val="2"/>
      <charset val="238"/>
    </font>
    <font>
      <sz val="10"/>
      <name val="Tms Rmn"/>
    </font>
    <font>
      <sz val="10"/>
      <name val="MS Sans Serif"/>
      <family val="2"/>
    </font>
    <font>
      <u/>
      <sz val="9"/>
      <color indexed="36"/>
      <name val="Arial"/>
      <family val="2"/>
    </font>
    <font>
      <sz val="10"/>
      <color indexed="8"/>
      <name val="Arial"/>
      <family val="2"/>
    </font>
    <font>
      <b/>
      <sz val="8"/>
      <color indexed="8"/>
      <name val="Helv"/>
    </font>
    <font>
      <b/>
      <sz val="10"/>
      <name val="Arial"/>
      <family val="2"/>
    </font>
    <font>
      <b/>
      <sz val="14"/>
      <name val="Book Antiqua"/>
      <family val="1"/>
    </font>
    <font>
      <b/>
      <u/>
      <sz val="16"/>
      <name val="Book Antiqua"/>
      <family val="1"/>
    </font>
    <font>
      <sz val="10"/>
      <name val="Book Antiqua"/>
      <family val="1"/>
    </font>
    <font>
      <sz val="12.5"/>
      <name val="Book Antiqua"/>
      <family val="1"/>
    </font>
    <font>
      <b/>
      <u/>
      <sz val="12.5"/>
      <name val="Book Antiqua"/>
      <family val="1"/>
    </font>
    <font>
      <b/>
      <sz val="11"/>
      <name val="Book Antiqua"/>
      <family val="1"/>
    </font>
    <font>
      <b/>
      <sz val="13"/>
      <name val="Book Antiqua"/>
      <family val="1"/>
    </font>
    <font>
      <b/>
      <sz val="12"/>
      <name val="Book Antiqua"/>
      <family val="1"/>
    </font>
    <font>
      <sz val="12"/>
      <color theme="1"/>
      <name val="Book Antiqua"/>
      <family val="1"/>
    </font>
    <font>
      <b/>
      <sz val="12"/>
      <color indexed="8"/>
      <name val="Book Antiqua"/>
      <family val="1"/>
    </font>
    <font>
      <sz val="12"/>
      <color indexed="8"/>
      <name val="Book Antiqua"/>
      <family val="1"/>
    </font>
    <font>
      <sz val="12"/>
      <name val="Book Antiqua"/>
      <family val="1"/>
    </font>
    <font>
      <sz val="11"/>
      <color rgb="FF000000"/>
      <name val="Book Antiqua"/>
      <family val="1"/>
    </font>
  </fonts>
  <fills count="11">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139">
    <xf numFmtId="0" fontId="0" fillId="0" borderId="0"/>
    <xf numFmtId="0" fontId="4" fillId="0" borderId="0"/>
    <xf numFmtId="0" fontId="5" fillId="0" borderId="0"/>
    <xf numFmtId="9" fontId="7" fillId="0" borderId="0"/>
    <xf numFmtId="166" fontId="8" fillId="0" borderId="0" applyFont="0" applyFill="0" applyBorder="0" applyAlignment="0" applyProtection="0"/>
    <xf numFmtId="167" fontId="8" fillId="0" borderId="0" applyFont="0" applyFill="0" applyBorder="0" applyAlignment="0" applyProtection="0"/>
    <xf numFmtId="0" fontId="9" fillId="0" borderId="0">
      <alignment horizontal="center" wrapText="1"/>
      <protection locked="0"/>
    </xf>
    <xf numFmtId="41" fontId="8" fillId="0" borderId="0" applyFont="0" applyFill="0" applyBorder="0" applyAlignment="0" applyProtection="0"/>
    <xf numFmtId="43" fontId="8" fillId="0" borderId="0" applyFont="0" applyFill="0" applyBorder="0" applyAlignment="0" applyProtection="0"/>
    <xf numFmtId="0" fontId="10" fillId="0" borderId="0"/>
    <xf numFmtId="168" fontId="6" fillId="0" borderId="0" applyFill="0" applyBorder="0" applyAlignment="0"/>
    <xf numFmtId="169" fontId="6" fillId="0" borderId="0"/>
    <xf numFmtId="169" fontId="6" fillId="0" borderId="0"/>
    <xf numFmtId="169" fontId="6" fillId="0" borderId="0"/>
    <xf numFmtId="169" fontId="6" fillId="0" borderId="0"/>
    <xf numFmtId="169" fontId="6" fillId="0" borderId="0"/>
    <xf numFmtId="169" fontId="6" fillId="0" borderId="0"/>
    <xf numFmtId="169" fontId="6" fillId="0" borderId="0"/>
    <xf numFmtId="169" fontId="6" fillId="0" borderId="0"/>
    <xf numFmtId="164" fontId="6" fillId="0" borderId="0" applyFont="0" applyFill="0" applyBorder="0" applyAlignment="0" applyProtection="0"/>
    <xf numFmtId="164"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1" fillId="0" borderId="0" applyNumberFormat="0" applyAlignment="0">
      <alignment horizontal="left"/>
    </xf>
    <xf numFmtId="0" fontId="12" fillId="0" borderId="0" applyNumberFormat="0" applyAlignment="0"/>
    <xf numFmtId="15" fontId="13" fillId="0" borderId="6"/>
    <xf numFmtId="0" fontId="14" fillId="0" borderId="0" applyNumberFormat="0" applyAlignment="0">
      <alignment horizontal="left"/>
    </xf>
    <xf numFmtId="170" fontId="15" fillId="0" borderId="7">
      <alignment horizontal="right"/>
    </xf>
    <xf numFmtId="0" fontId="2" fillId="2" borderId="0" applyNumberFormat="0" applyBorder="0" applyAlignment="0" applyProtection="0"/>
    <xf numFmtId="38" fontId="16" fillId="7" borderId="0" applyNumberFormat="0" applyBorder="0" applyAlignment="0" applyProtection="0"/>
    <xf numFmtId="0" fontId="17" fillId="0" borderId="8" applyNumberFormat="0" applyAlignment="0" applyProtection="0">
      <alignment horizontal="left" vertical="center"/>
    </xf>
    <xf numFmtId="0" fontId="17" fillId="0" borderId="2">
      <alignment horizontal="left" vertical="center"/>
    </xf>
    <xf numFmtId="0" fontId="18" fillId="0" borderId="0" applyNumberFormat="0" applyFill="0" applyBorder="0" applyAlignment="0" applyProtection="0">
      <alignment vertical="top"/>
      <protection locked="0"/>
    </xf>
    <xf numFmtId="10" fontId="16" fillId="8" borderId="4" applyNumberFormat="0" applyBorder="0" applyAlignment="0" applyProtection="0"/>
    <xf numFmtId="171" fontId="19" fillId="9" borderId="0"/>
    <xf numFmtId="171" fontId="20" fillId="10" borderId="0"/>
    <xf numFmtId="172" fontId="6" fillId="0" borderId="0" applyFont="0" applyFill="0" applyBorder="0" applyAlignment="0" applyProtection="0"/>
    <xf numFmtId="173" fontId="6" fillId="0" borderId="0" applyFont="0" applyFill="0" applyBorder="0" applyAlignment="0" applyProtection="0"/>
    <xf numFmtId="174" fontId="6" fillId="0" borderId="0" applyFont="0" applyFill="0" applyBorder="0" applyAlignment="0" applyProtection="0"/>
    <xf numFmtId="175" fontId="6" fillId="0" borderId="0" applyFont="0" applyFill="0" applyBorder="0" applyAlignment="0" applyProtection="0"/>
    <xf numFmtId="0" fontId="3" fillId="3" borderId="0" applyNumberFormat="0" applyBorder="0" applyAlignment="0" applyProtection="0"/>
    <xf numFmtId="37" fontId="21" fillId="0" borderId="0"/>
    <xf numFmtId="176" fontId="22"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6"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1" fillId="0" borderId="0"/>
    <xf numFmtId="0" fontId="1" fillId="0" borderId="0"/>
    <xf numFmtId="0" fontId="4"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177" fontId="6" fillId="0" borderId="0" applyFont="0" applyFill="0" applyBorder="0" applyAlignment="0" applyProtection="0"/>
    <xf numFmtId="178" fontId="6" fillId="0" borderId="0" applyFont="0" applyFill="0" applyBorder="0" applyAlignment="0" applyProtection="0"/>
    <xf numFmtId="14" fontId="9" fillId="0" borderId="0">
      <alignment horizontal="center" wrapText="1"/>
      <protection locked="0"/>
    </xf>
    <xf numFmtId="10"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0" fontId="23" fillId="0" borderId="0" applyFont="0"/>
    <xf numFmtId="179" fontId="24" fillId="0" borderId="0"/>
    <xf numFmtId="0" fontId="25" fillId="0" borderId="0" applyNumberFormat="0" applyFont="0" applyFill="0" applyBorder="0" applyAlignment="0" applyProtection="0">
      <alignment horizontal="left"/>
    </xf>
    <xf numFmtId="180" fontId="6" fillId="0" borderId="0" applyNumberFormat="0" applyFill="0" applyBorder="0" applyAlignment="0" applyProtection="0">
      <alignment horizontal="left"/>
    </xf>
    <xf numFmtId="0" fontId="26" fillId="0" borderId="0" applyNumberFormat="0" applyFill="0" applyBorder="0" applyAlignment="0" applyProtection="0">
      <alignment vertical="top"/>
      <protection locked="0"/>
    </xf>
    <xf numFmtId="0" fontId="25" fillId="0" borderId="0"/>
    <xf numFmtId="0" fontId="27" fillId="0" borderId="0"/>
    <xf numFmtId="0" fontId="27" fillId="0" borderId="0"/>
    <xf numFmtId="0" fontId="27" fillId="0" borderId="0"/>
    <xf numFmtId="40" fontId="28" fillId="0" borderId="0" applyBorder="0">
      <alignment horizontal="right"/>
    </xf>
    <xf numFmtId="0" fontId="29" fillId="0" borderId="9">
      <alignment horizontal="center" vertical="center" wrapText="1"/>
    </xf>
  </cellStyleXfs>
  <cellXfs count="122">
    <xf numFmtId="0" fontId="0" fillId="0" borderId="0" xfId="0"/>
    <xf numFmtId="4" fontId="30" fillId="0" borderId="4" xfId="0" applyNumberFormat="1" applyFont="1" applyBorder="1" applyAlignment="1">
      <alignment horizontal="center"/>
    </xf>
    <xf numFmtId="0" fontId="31" fillId="4" borderId="0" xfId="0" applyFont="1" applyFill="1" applyAlignment="1">
      <alignment horizontal="center" vertical="center"/>
    </xf>
    <xf numFmtId="0" fontId="32" fillId="4" borderId="0" xfId="0" applyFont="1" applyFill="1"/>
    <xf numFmtId="0" fontId="32" fillId="0" borderId="0" xfId="0" applyFont="1"/>
    <xf numFmtId="0" fontId="33" fillId="4" borderId="1" xfId="0" applyNumberFormat="1" applyFont="1" applyFill="1" applyBorder="1" applyAlignment="1">
      <alignment horizontal="left" vertical="top" wrapText="1"/>
    </xf>
    <xf numFmtId="0" fontId="33" fillId="4" borderId="2" xfId="0" applyNumberFormat="1" applyFont="1" applyFill="1" applyBorder="1" applyAlignment="1">
      <alignment horizontal="left" vertical="top" wrapText="1"/>
    </xf>
    <xf numFmtId="0" fontId="35" fillId="4" borderId="4" xfId="0" applyNumberFormat="1" applyFont="1" applyFill="1" applyBorder="1" applyAlignment="1">
      <alignment horizontal="center" vertical="center" wrapText="1"/>
    </xf>
    <xf numFmtId="2" fontId="35" fillId="4" borderId="4" xfId="0" applyNumberFormat="1" applyFont="1" applyFill="1" applyBorder="1" applyAlignment="1">
      <alignment horizontal="center" vertical="top" wrapText="1"/>
    </xf>
    <xf numFmtId="165" fontId="35" fillId="4" borderId="4" xfId="0" applyNumberFormat="1" applyFont="1" applyFill="1" applyBorder="1" applyAlignment="1">
      <alignment horizontal="center" vertical="center" wrapText="1"/>
    </xf>
    <xf numFmtId="2" fontId="35" fillId="4" borderId="4" xfId="0" applyNumberFormat="1" applyFont="1" applyFill="1" applyBorder="1" applyAlignment="1">
      <alignment horizontal="center" vertical="center" wrapText="1"/>
    </xf>
    <xf numFmtId="4" fontId="35" fillId="4" borderId="4" xfId="0" applyNumberFormat="1" applyFont="1" applyFill="1" applyBorder="1" applyAlignment="1">
      <alignment horizontal="center" vertical="center" wrapText="1"/>
    </xf>
    <xf numFmtId="4" fontId="35" fillId="4" borderId="5" xfId="0" applyNumberFormat="1" applyFont="1" applyFill="1" applyBorder="1" applyAlignment="1">
      <alignment horizontal="center" vertical="center"/>
    </xf>
    <xf numFmtId="0" fontId="13" fillId="4" borderId="0" xfId="0" applyFont="1" applyFill="1"/>
    <xf numFmtId="0" fontId="13" fillId="0" borderId="0" xfId="0" applyFont="1"/>
    <xf numFmtId="0" fontId="36" fillId="4" borderId="5" xfId="0" applyNumberFormat="1" applyFont="1" applyFill="1" applyBorder="1" applyAlignment="1">
      <alignment horizontal="left" vertical="center" wrapText="1"/>
    </xf>
    <xf numFmtId="0" fontId="36" fillId="4" borderId="2" xfId="0" applyNumberFormat="1" applyFont="1" applyFill="1" applyBorder="1" applyAlignment="1">
      <alignment horizontal="left" vertical="center" wrapText="1"/>
    </xf>
    <xf numFmtId="0" fontId="36" fillId="4" borderId="3" xfId="0" applyNumberFormat="1" applyFont="1" applyFill="1" applyBorder="1" applyAlignment="1">
      <alignment horizontal="left" vertical="center" wrapText="1"/>
    </xf>
    <xf numFmtId="0" fontId="37" fillId="4" borderId="4" xfId="0" applyNumberFormat="1" applyFont="1" applyFill="1" applyBorder="1" applyAlignment="1">
      <alignment horizontal="center" vertical="center" wrapText="1"/>
    </xf>
    <xf numFmtId="0" fontId="38" fillId="4" borderId="4" xfId="0" applyFont="1" applyFill="1" applyBorder="1" applyAlignment="1">
      <alignment horizontal="center" vertical="center"/>
    </xf>
    <xf numFmtId="4" fontId="38" fillId="4" borderId="4" xfId="0" applyNumberFormat="1" applyFont="1" applyFill="1" applyBorder="1" applyAlignment="1">
      <alignment horizontal="center" vertical="center"/>
    </xf>
    <xf numFmtId="0" fontId="38" fillId="4" borderId="4" xfId="0" applyFont="1" applyFill="1" applyBorder="1" applyAlignment="1">
      <alignment horizontal="justify" vertical="center" wrapText="1"/>
    </xf>
    <xf numFmtId="0" fontId="38" fillId="4" borderId="4" xfId="0" applyFont="1" applyFill="1" applyBorder="1" applyAlignment="1">
      <alignment horizontal="center" vertical="center" wrapText="1"/>
    </xf>
    <xf numFmtId="0" fontId="38" fillId="4" borderId="5" xfId="0" applyFont="1" applyFill="1" applyBorder="1" applyAlignment="1">
      <alignment horizontal="center" vertical="center" wrapText="1"/>
    </xf>
    <xf numFmtId="2" fontId="38" fillId="4" borderId="4" xfId="0" applyNumberFormat="1" applyFont="1" applyFill="1" applyBorder="1" applyAlignment="1">
      <alignment horizontal="center" vertical="center" wrapText="1"/>
    </xf>
    <xf numFmtId="0" fontId="38" fillId="4" borderId="4" xfId="0" applyFont="1" applyFill="1" applyBorder="1" applyAlignment="1">
      <alignment horizontal="left" vertical="center" wrapText="1"/>
    </xf>
    <xf numFmtId="1" fontId="38" fillId="4" borderId="4" xfId="0" applyNumberFormat="1" applyFont="1" applyFill="1" applyBorder="1" applyAlignment="1">
      <alignment horizontal="center" vertical="center" wrapText="1"/>
    </xf>
    <xf numFmtId="181" fontId="38" fillId="4" borderId="4" xfId="0" applyNumberFormat="1" applyFont="1" applyFill="1" applyBorder="1" applyAlignment="1">
      <alignment horizontal="center" vertical="center" wrapText="1"/>
    </xf>
    <xf numFmtId="4" fontId="38" fillId="4" borderId="4" xfId="0" applyNumberFormat="1" applyFont="1" applyFill="1" applyBorder="1" applyAlignment="1">
      <alignment horizontal="center" vertical="center" wrapText="1"/>
    </xf>
    <xf numFmtId="0" fontId="38" fillId="6" borderId="4" xfId="0" applyFont="1" applyFill="1" applyBorder="1" applyAlignment="1">
      <alignment horizontal="center" vertical="center" wrapText="1"/>
    </xf>
    <xf numFmtId="0" fontId="38" fillId="6" borderId="4" xfId="0" applyFont="1" applyFill="1" applyBorder="1" applyAlignment="1">
      <alignment horizontal="left" vertical="center" wrapText="1"/>
    </xf>
    <xf numFmtId="0" fontId="38" fillId="4" borderId="12" xfId="0" applyFont="1" applyFill="1" applyBorder="1" applyAlignment="1">
      <alignment horizontal="center" vertical="center" wrapText="1"/>
    </xf>
    <xf numFmtId="0" fontId="38" fillId="6" borderId="12" xfId="0" applyFont="1" applyFill="1" applyBorder="1" applyAlignment="1">
      <alignment horizontal="center" vertical="center" wrapText="1"/>
    </xf>
    <xf numFmtId="2" fontId="38" fillId="4" borderId="4" xfId="0" applyNumberFormat="1" applyFont="1" applyFill="1" applyBorder="1" applyAlignment="1">
      <alignment horizontal="center" vertical="center"/>
    </xf>
    <xf numFmtId="4" fontId="38" fillId="4" borderId="3" xfId="0" applyNumberFormat="1" applyFont="1" applyFill="1" applyBorder="1" applyAlignment="1">
      <alignment horizontal="center" vertical="center"/>
    </xf>
    <xf numFmtId="0" fontId="38" fillId="6" borderId="5" xfId="0" applyFont="1" applyFill="1" applyBorder="1" applyAlignment="1">
      <alignment horizontal="center" vertical="center" wrapText="1"/>
    </xf>
    <xf numFmtId="4" fontId="38" fillId="4" borderId="4" xfId="45" applyNumberFormat="1" applyFont="1" applyFill="1" applyBorder="1" applyAlignment="1">
      <alignment horizontal="center" vertical="center" wrapText="1"/>
    </xf>
    <xf numFmtId="182" fontId="38" fillId="4" borderId="4" xfId="0" applyNumberFormat="1" applyFont="1" applyFill="1" applyBorder="1" applyAlignment="1">
      <alignment horizontal="center" vertical="center"/>
    </xf>
    <xf numFmtId="0" fontId="38" fillId="6" borderId="4" xfId="0" applyFont="1" applyFill="1" applyBorder="1" applyAlignment="1">
      <alignment horizontal="center" vertical="center"/>
    </xf>
    <xf numFmtId="0" fontId="38" fillId="4" borderId="0" xfId="0" applyFont="1" applyFill="1" applyAlignment="1">
      <alignment horizontal="center" vertical="center"/>
    </xf>
    <xf numFmtId="4" fontId="38" fillId="4" borderId="10" xfId="0" applyNumberFormat="1" applyFont="1" applyFill="1" applyBorder="1" applyAlignment="1">
      <alignment horizontal="center" vertical="center"/>
    </xf>
    <xf numFmtId="0" fontId="38" fillId="4" borderId="10" xfId="0" applyFont="1" applyFill="1" applyBorder="1" applyAlignment="1">
      <alignment horizontal="center" vertical="center" wrapText="1"/>
    </xf>
    <xf numFmtId="0" fontId="38" fillId="4" borderId="11" xfId="0" applyFont="1" applyFill="1" applyBorder="1" applyAlignment="1">
      <alignment horizontal="center" vertical="center" wrapText="1"/>
    </xf>
    <xf numFmtId="0" fontId="38" fillId="4" borderId="10" xfId="0" applyFont="1" applyFill="1" applyBorder="1" applyAlignment="1">
      <alignment horizontal="center" vertical="center"/>
    </xf>
    <xf numFmtId="3" fontId="38" fillId="4" borderId="4" xfId="0" applyNumberFormat="1" applyFont="1" applyFill="1" applyBorder="1" applyAlignment="1">
      <alignment horizontal="center" vertical="center" wrapText="1"/>
    </xf>
    <xf numFmtId="4" fontId="38" fillId="4" borderId="12" xfId="0" applyNumberFormat="1" applyFont="1" applyFill="1" applyBorder="1" applyAlignment="1">
      <alignment horizontal="center" vertical="center" shrinkToFit="1"/>
    </xf>
    <xf numFmtId="2" fontId="38" fillId="4" borderId="12" xfId="0" applyNumberFormat="1" applyFont="1" applyFill="1" applyBorder="1" applyAlignment="1">
      <alignment horizontal="center" vertical="center" shrinkToFit="1"/>
    </xf>
    <xf numFmtId="0" fontId="40" fillId="4" borderId="12" xfId="0" applyFont="1" applyFill="1" applyBorder="1" applyAlignment="1">
      <alignment horizontal="center" vertical="center" wrapText="1"/>
    </xf>
    <xf numFmtId="165" fontId="38" fillId="4" borderId="4" xfId="0" applyNumberFormat="1" applyFont="1" applyFill="1" applyBorder="1" applyAlignment="1">
      <alignment horizontal="center" vertical="center"/>
    </xf>
    <xf numFmtId="4" fontId="38" fillId="4" borderId="13" xfId="0" applyNumberFormat="1" applyFont="1" applyFill="1" applyBorder="1" applyAlignment="1">
      <alignment horizontal="center" vertical="center" shrinkToFit="1"/>
    </xf>
    <xf numFmtId="182" fontId="38" fillId="4" borderId="12" xfId="0" applyNumberFormat="1" applyFont="1" applyFill="1" applyBorder="1" applyAlignment="1">
      <alignment horizontal="center" vertical="center" shrinkToFit="1"/>
    </xf>
    <xf numFmtId="4" fontId="38" fillId="4" borderId="14" xfId="0" applyNumberFormat="1" applyFont="1" applyFill="1" applyBorder="1" applyAlignment="1">
      <alignment horizontal="center" vertical="center" shrinkToFit="1"/>
    </xf>
    <xf numFmtId="0" fontId="38" fillId="4" borderId="14" xfId="0" applyFont="1" applyFill="1" applyBorder="1" applyAlignment="1">
      <alignment horizontal="center" vertical="center" wrapText="1"/>
    </xf>
    <xf numFmtId="0" fontId="37" fillId="4" borderId="4" xfId="0" applyNumberFormat="1" applyFont="1" applyFill="1" applyBorder="1" applyAlignment="1">
      <alignment horizontal="right" vertical="center" wrapText="1"/>
    </xf>
    <xf numFmtId="0" fontId="41" fillId="4" borderId="5" xfId="0" applyNumberFormat="1" applyFont="1" applyFill="1" applyBorder="1" applyAlignment="1">
      <alignment horizontal="right" vertical="center" wrapText="1"/>
    </xf>
    <xf numFmtId="0" fontId="41" fillId="4" borderId="2" xfId="0" applyNumberFormat="1" applyFont="1" applyFill="1" applyBorder="1" applyAlignment="1">
      <alignment horizontal="right" vertical="center" wrapText="1"/>
    </xf>
    <xf numFmtId="0" fontId="41" fillId="4" borderId="3" xfId="0" applyNumberFormat="1" applyFont="1" applyFill="1" applyBorder="1" applyAlignment="1">
      <alignment horizontal="right" vertical="center" wrapText="1"/>
    </xf>
    <xf numFmtId="4" fontId="37" fillId="4" borderId="5" xfId="0" applyNumberFormat="1" applyFont="1" applyFill="1" applyBorder="1" applyAlignment="1">
      <alignment horizontal="center" vertical="center"/>
    </xf>
    <xf numFmtId="0" fontId="13" fillId="4" borderId="5" xfId="0" applyNumberFormat="1" applyFont="1" applyFill="1" applyBorder="1" applyAlignment="1">
      <alignment horizontal="right" vertical="center" wrapText="1"/>
    </xf>
    <xf numFmtId="0" fontId="13" fillId="4" borderId="2" xfId="0" applyNumberFormat="1" applyFont="1" applyFill="1" applyBorder="1" applyAlignment="1">
      <alignment horizontal="right" vertical="center" wrapText="1"/>
    </xf>
    <xf numFmtId="0" fontId="13" fillId="4" borderId="3" xfId="0" applyNumberFormat="1" applyFont="1" applyFill="1" applyBorder="1" applyAlignment="1">
      <alignment horizontal="right" vertical="center" wrapText="1"/>
    </xf>
    <xf numFmtId="4" fontId="13" fillId="4" borderId="5" xfId="0" applyNumberFormat="1" applyFont="1" applyFill="1" applyBorder="1" applyAlignment="1">
      <alignment horizontal="center" vertical="center"/>
    </xf>
    <xf numFmtId="0" fontId="37" fillId="4" borderId="5" xfId="0" applyNumberFormat="1" applyFont="1" applyFill="1" applyBorder="1" applyAlignment="1">
      <alignment horizontal="right" vertical="center" wrapText="1"/>
    </xf>
    <xf numFmtId="0" fontId="37" fillId="4" borderId="2" xfId="0" applyNumberFormat="1" applyFont="1" applyFill="1" applyBorder="1" applyAlignment="1">
      <alignment horizontal="right" vertical="center" wrapText="1"/>
    </xf>
    <xf numFmtId="0" fontId="37" fillId="4" borderId="3" xfId="0" applyNumberFormat="1" applyFont="1" applyFill="1" applyBorder="1" applyAlignment="1">
      <alignment horizontal="right" vertical="center" wrapText="1"/>
    </xf>
    <xf numFmtId="0" fontId="41" fillId="4" borderId="4" xfId="0" applyNumberFormat="1" applyFont="1" applyFill="1" applyBorder="1" applyAlignment="1">
      <alignment horizontal="center" vertical="top" wrapText="1"/>
    </xf>
    <xf numFmtId="0" fontId="41" fillId="4" borderId="5" xfId="0" applyNumberFormat="1" applyFont="1" applyFill="1" applyBorder="1" applyAlignment="1">
      <alignment horizontal="center" vertical="top" wrapText="1"/>
    </xf>
    <xf numFmtId="2" fontId="41" fillId="4" borderId="5" xfId="0" applyNumberFormat="1" applyFont="1" applyFill="1" applyBorder="1" applyAlignment="1">
      <alignment horizontal="right" vertical="top"/>
    </xf>
    <xf numFmtId="0" fontId="41" fillId="4" borderId="4" xfId="0" applyFont="1" applyFill="1" applyBorder="1" applyAlignment="1">
      <alignment horizontal="left" vertical="top" wrapText="1"/>
    </xf>
    <xf numFmtId="165" fontId="41" fillId="4" borderId="4" xfId="0" applyNumberFormat="1" applyFont="1" applyFill="1" applyBorder="1" applyAlignment="1">
      <alignment horizontal="center" vertical="top"/>
    </xf>
    <xf numFmtId="0" fontId="41" fillId="4" borderId="4" xfId="0" applyFont="1" applyFill="1" applyBorder="1" applyAlignment="1">
      <alignment horizontal="center" vertical="top"/>
    </xf>
    <xf numFmtId="2" fontId="41" fillId="4" borderId="4" xfId="0" applyNumberFormat="1" applyFont="1" applyFill="1" applyBorder="1" applyAlignment="1">
      <alignment horizontal="right" vertical="top"/>
    </xf>
    <xf numFmtId="4" fontId="41" fillId="4" borderId="3" xfId="0" applyNumberFormat="1" applyFont="1" applyFill="1" applyBorder="1" applyAlignment="1">
      <alignment horizontal="center" vertical="top"/>
    </xf>
    <xf numFmtId="4" fontId="41" fillId="4" borderId="5" xfId="0" applyNumberFormat="1" applyFont="1" applyFill="1" applyBorder="1" applyAlignment="1">
      <alignment horizontal="right" vertical="top"/>
    </xf>
    <xf numFmtId="4" fontId="42" fillId="5" borderId="0" xfId="1" applyNumberFormat="1" applyFont="1" applyFill="1" applyBorder="1" applyAlignment="1">
      <alignment horizontal="center" vertical="top"/>
    </xf>
    <xf numFmtId="0" fontId="41" fillId="4" borderId="4" xfId="0" applyNumberFormat="1" applyFont="1" applyFill="1" applyBorder="1" applyAlignment="1">
      <alignment horizontal="left" vertical="top" wrapText="1"/>
    </xf>
    <xf numFmtId="0" fontId="41" fillId="4" borderId="4" xfId="0" applyFont="1" applyFill="1" applyBorder="1" applyAlignment="1">
      <alignment horizontal="center" vertical="top" wrapText="1"/>
    </xf>
    <xf numFmtId="0" fontId="38" fillId="4" borderId="4" xfId="0" applyFont="1" applyFill="1" applyBorder="1" applyAlignment="1">
      <alignment horizontal="left" vertical="top" wrapText="1"/>
    </xf>
    <xf numFmtId="165" fontId="38" fillId="4" borderId="4" xfId="0" applyNumberFormat="1" applyFont="1" applyFill="1" applyBorder="1" applyAlignment="1">
      <alignment horizontal="center" vertical="top"/>
    </xf>
    <xf numFmtId="2" fontId="38" fillId="4" borderId="4" xfId="0" applyNumberFormat="1" applyFont="1" applyFill="1" applyBorder="1" applyAlignment="1">
      <alignment horizontal="right" vertical="top"/>
    </xf>
    <xf numFmtId="0" fontId="32" fillId="6" borderId="0" xfId="0" applyFont="1" applyFill="1"/>
    <xf numFmtId="2" fontId="41" fillId="4" borderId="5" xfId="0" applyNumberFormat="1" applyFont="1" applyFill="1" applyBorder="1" applyAlignment="1">
      <alignment horizontal="right" vertical="top" wrapText="1"/>
    </xf>
    <xf numFmtId="4" fontId="41" fillId="4" borderId="3" xfId="0" applyNumberFormat="1" applyFont="1" applyFill="1" applyBorder="1" applyAlignment="1">
      <alignment horizontal="center" vertical="top" wrapText="1"/>
    </xf>
    <xf numFmtId="2" fontId="41" fillId="4" borderId="4" xfId="0" applyNumberFormat="1" applyFont="1" applyFill="1" applyBorder="1" applyAlignment="1">
      <alignment horizontal="left" vertical="top" wrapText="1"/>
    </xf>
    <xf numFmtId="0" fontId="32" fillId="0" borderId="0" xfId="0" applyFont="1" applyFill="1"/>
    <xf numFmtId="0" fontId="32" fillId="4" borderId="0" xfId="0" applyFont="1" applyFill="1" applyBorder="1" applyAlignment="1">
      <alignment horizontal="center" vertical="top"/>
    </xf>
    <xf numFmtId="0" fontId="32" fillId="0" borderId="0" xfId="0" applyFont="1" applyBorder="1" applyAlignment="1">
      <alignment horizontal="center" vertical="top"/>
    </xf>
    <xf numFmtId="0" fontId="41" fillId="4" borderId="4" xfId="0" quotePrefix="1" applyFont="1" applyFill="1" applyBorder="1" applyAlignment="1">
      <alignment horizontal="left" vertical="top" wrapText="1"/>
    </xf>
    <xf numFmtId="0" fontId="41" fillId="4" borderId="4" xfId="2" applyFont="1" applyFill="1" applyBorder="1" applyAlignment="1">
      <alignment horizontal="left" vertical="top" wrapText="1"/>
    </xf>
    <xf numFmtId="0" fontId="32" fillId="0" borderId="4" xfId="0" applyFont="1" applyBorder="1" applyAlignment="1">
      <alignment horizontal="left" vertical="center" wrapText="1"/>
    </xf>
    <xf numFmtId="0" fontId="41" fillId="4" borderId="4" xfId="0" applyNumberFormat="1" applyFont="1" applyFill="1" applyBorder="1" applyAlignment="1">
      <alignment horizontal="center" vertical="top"/>
    </xf>
    <xf numFmtId="0" fontId="38" fillId="4" borderId="4" xfId="0" applyNumberFormat="1" applyFont="1" applyFill="1" applyBorder="1" applyAlignment="1">
      <alignment horizontal="center" vertical="top"/>
    </xf>
    <xf numFmtId="3" fontId="41" fillId="4" borderId="4" xfId="0" applyNumberFormat="1" applyFont="1" applyFill="1" applyBorder="1" applyAlignment="1">
      <alignment horizontal="center" vertical="top"/>
    </xf>
    <xf numFmtId="2" fontId="41" fillId="4" borderId="4" xfId="0" applyNumberFormat="1" applyFont="1" applyFill="1" applyBorder="1" applyAlignment="1">
      <alignment horizontal="center" vertical="top" wrapText="1"/>
    </xf>
    <xf numFmtId="0" fontId="35" fillId="4" borderId="4" xfId="0" applyFont="1" applyFill="1" applyBorder="1" applyAlignment="1">
      <alignment horizontal="right" vertical="top" wrapText="1"/>
    </xf>
    <xf numFmtId="0" fontId="13" fillId="4" borderId="4" xfId="0" applyFont="1" applyFill="1" applyBorder="1" applyAlignment="1">
      <alignment horizontal="right" vertical="top" wrapText="1"/>
    </xf>
    <xf numFmtId="4" fontId="37" fillId="4" borderId="5" xfId="0" applyNumberFormat="1" applyFont="1" applyFill="1" applyBorder="1" applyAlignment="1">
      <alignment horizontal="right" vertical="top"/>
    </xf>
    <xf numFmtId="0" fontId="37" fillId="4" borderId="0" xfId="0" applyNumberFormat="1" applyFont="1" applyFill="1" applyBorder="1" applyAlignment="1">
      <alignment horizontal="center" vertical="top"/>
    </xf>
    <xf numFmtId="4" fontId="32" fillId="4" borderId="0" xfId="0" applyNumberFormat="1" applyFont="1" applyFill="1"/>
    <xf numFmtId="4" fontId="13" fillId="4" borderId="5" xfId="0" applyNumberFormat="1" applyFont="1" applyFill="1" applyBorder="1" applyAlignment="1">
      <alignment horizontal="right" vertical="top"/>
    </xf>
    <xf numFmtId="0" fontId="32" fillId="0" borderId="0" xfId="0" applyFont="1" applyAlignment="1">
      <alignment horizontal="right"/>
    </xf>
    <xf numFmtId="0" fontId="41" fillId="0" borderId="0" xfId="0" applyFont="1" applyAlignment="1">
      <alignment horizontal="center" vertical="center" wrapText="1"/>
    </xf>
    <xf numFmtId="0" fontId="35" fillId="0" borderId="5" xfId="0" applyFont="1" applyBorder="1" applyAlignment="1">
      <alignment horizontal="right" vertical="center" wrapText="1"/>
    </xf>
    <xf numFmtId="0" fontId="35" fillId="0" borderId="2" xfId="0" applyFont="1" applyBorder="1" applyAlignment="1">
      <alignment horizontal="right" vertical="center" wrapText="1"/>
    </xf>
    <xf numFmtId="0" fontId="35" fillId="0" borderId="3" xfId="0" applyFont="1" applyBorder="1" applyAlignment="1">
      <alignment horizontal="right" vertical="center" wrapText="1"/>
    </xf>
    <xf numFmtId="0" fontId="32" fillId="0" borderId="0" xfId="0" applyFont="1" applyAlignment="1">
      <alignment horizontal="center" vertical="center" wrapText="1"/>
    </xf>
    <xf numFmtId="0" fontId="32" fillId="0" borderId="4" xfId="0" applyFont="1" applyBorder="1" applyAlignment="1">
      <alignment horizontal="center" vertical="center" wrapText="1"/>
    </xf>
    <xf numFmtId="2" fontId="32" fillId="0" borderId="4" xfId="0" applyNumberFormat="1" applyFont="1" applyBorder="1" applyAlignment="1">
      <alignment horizontal="center" vertical="top" wrapText="1"/>
    </xf>
    <xf numFmtId="0" fontId="32" fillId="0" borderId="4" xfId="0" applyFont="1" applyBorder="1" applyAlignment="1">
      <alignment horizontal="left" vertical="center"/>
    </xf>
    <xf numFmtId="165" fontId="32" fillId="0" borderId="4" xfId="0" applyNumberFormat="1" applyFont="1" applyBorder="1" applyAlignment="1">
      <alignment horizontal="center"/>
    </xf>
    <xf numFmtId="165" fontId="32" fillId="0" borderId="4" xfId="0" applyNumberFormat="1" applyFont="1" applyBorder="1" applyAlignment="1">
      <alignment horizontal="center" vertical="center"/>
    </xf>
    <xf numFmtId="0" fontId="32" fillId="0" borderId="4" xfId="0" applyNumberFormat="1" applyFont="1" applyBorder="1" applyAlignment="1">
      <alignment horizontal="center"/>
    </xf>
    <xf numFmtId="2" fontId="32" fillId="0" borderId="4" xfId="0" applyNumberFormat="1" applyFont="1" applyBorder="1" applyAlignment="1">
      <alignment horizontal="center"/>
    </xf>
    <xf numFmtId="4" fontId="32" fillId="0" borderId="4" xfId="0" applyNumberFormat="1" applyFont="1" applyBorder="1" applyAlignment="1">
      <alignment horizontal="center"/>
    </xf>
    <xf numFmtId="2" fontId="32" fillId="0" borderId="0" xfId="0" applyNumberFormat="1" applyFont="1" applyAlignment="1">
      <alignment horizontal="center" vertical="top" wrapText="1"/>
    </xf>
    <xf numFmtId="0" fontId="32" fillId="0" borderId="0" xfId="0" applyFont="1" applyAlignment="1">
      <alignment horizontal="left" vertical="center"/>
    </xf>
    <xf numFmtId="165" fontId="32" fillId="0" borderId="0" xfId="0" applyNumberFormat="1" applyFont="1" applyAlignment="1">
      <alignment horizontal="center"/>
    </xf>
    <xf numFmtId="165" fontId="32" fillId="0" borderId="0" xfId="0" applyNumberFormat="1" applyFont="1" applyAlignment="1">
      <alignment horizontal="center" vertical="center"/>
    </xf>
    <xf numFmtId="0" fontId="32" fillId="0" borderId="0" xfId="0" applyNumberFormat="1" applyFont="1" applyAlignment="1">
      <alignment horizontal="center"/>
    </xf>
    <xf numFmtId="2" fontId="32" fillId="0" borderId="0" xfId="0" applyNumberFormat="1" applyFont="1" applyAlignment="1">
      <alignment horizontal="center"/>
    </xf>
    <xf numFmtId="4" fontId="32" fillId="0" borderId="0" xfId="0" applyNumberFormat="1" applyFont="1" applyAlignment="1">
      <alignment horizontal="center"/>
    </xf>
    <xf numFmtId="4" fontId="41" fillId="6" borderId="3" xfId="0" applyNumberFormat="1" applyFont="1" applyFill="1" applyBorder="1" applyAlignment="1">
      <alignment horizontal="center" vertical="top"/>
    </xf>
  </cellXfs>
  <cellStyles count="139">
    <cellStyle name="75" xfId="3"/>
    <cellStyle name="ÅëÈ­ [0]_±âÅ¸" xfId="4"/>
    <cellStyle name="ÅëÈ­_±âÅ¸" xfId="5"/>
    <cellStyle name="args.style" xfId="6"/>
    <cellStyle name="ÄÞ¸¶ [0]_±âÅ¸" xfId="7"/>
    <cellStyle name="ÄÞ¸¶_±âÅ¸" xfId="8"/>
    <cellStyle name="Ç¥ÁØ_¿¬°£´©°è¿¹»ó" xfId="9"/>
    <cellStyle name="Calc Currency (0)" xfId="10"/>
    <cellStyle name="Comma  - Style1" xfId="11"/>
    <cellStyle name="Comma  - Style2" xfId="12"/>
    <cellStyle name="Comma  - Style3" xfId="13"/>
    <cellStyle name="Comma  - Style4" xfId="14"/>
    <cellStyle name="Comma  - Style5" xfId="15"/>
    <cellStyle name="Comma  - Style6" xfId="16"/>
    <cellStyle name="Comma  - Style7" xfId="17"/>
    <cellStyle name="Comma  - Style8" xfId="18"/>
    <cellStyle name="Comma 2" xfId="19"/>
    <cellStyle name="Comma 2 2" xfId="20"/>
    <cellStyle name="Comma 3" xfId="21"/>
    <cellStyle name="Comma 4" xfId="22"/>
    <cellStyle name="Copied" xfId="23"/>
    <cellStyle name="COST1" xfId="24"/>
    <cellStyle name="date" xfId="25"/>
    <cellStyle name="Entered" xfId="26"/>
    <cellStyle name="Formula" xfId="27"/>
    <cellStyle name="Good 2" xfId="28"/>
    <cellStyle name="Grey" xfId="29"/>
    <cellStyle name="Header1" xfId="30"/>
    <cellStyle name="Header2" xfId="31"/>
    <cellStyle name="Hypertextový odkaz" xfId="32"/>
    <cellStyle name="Input [yellow]" xfId="33"/>
    <cellStyle name="Input Cells" xfId="34"/>
    <cellStyle name="Linked Cells" xfId="35"/>
    <cellStyle name="Milliers [0]_!!!GO" xfId="36"/>
    <cellStyle name="Milliers_!!!GO" xfId="37"/>
    <cellStyle name="Monétaire [0]_!!!GO" xfId="38"/>
    <cellStyle name="Monétaire_!!!GO" xfId="39"/>
    <cellStyle name="Neutral 2" xfId="40"/>
    <cellStyle name="no dec" xfId="41"/>
    <cellStyle name="Normal" xfId="0" builtinId="0"/>
    <cellStyle name="Normal - Style1" xfId="42"/>
    <cellStyle name="Normal 10" xfId="43"/>
    <cellStyle name="Normal 18" xfId="44"/>
    <cellStyle name="Normal 2" xfId="45"/>
    <cellStyle name="Normal 2 2" xfId="46"/>
    <cellStyle name="Normal 2 2 2" xfId="47"/>
    <cellStyle name="Normal 2 2 2 2" xfId="48"/>
    <cellStyle name="Normal 2 2 2 2 2" xfId="49"/>
    <cellStyle name="Normal 2 2 3" xfId="50"/>
    <cellStyle name="Normal 2 3" xfId="51"/>
    <cellStyle name="Normal 2 3 2" xfId="52"/>
    <cellStyle name="Normal 2 3 2 10" xfId="53"/>
    <cellStyle name="Normal 2 3 2 2" xfId="54"/>
    <cellStyle name="Normal 2 3 2 2 2" xfId="55"/>
    <cellStyle name="Normal 2 3 2 3" xfId="56"/>
    <cellStyle name="Normal 2 3 2 3 2" xfId="57"/>
    <cellStyle name="Normal 2 3 2 3 2 2" xfId="58"/>
    <cellStyle name="Normal 2 3 2 3 3" xfId="59"/>
    <cellStyle name="Normal 2 3 2 3 3 2" xfId="60"/>
    <cellStyle name="Normal 2 3 2 3 4" xfId="61"/>
    <cellStyle name="Normal 2 3 2 3 4 2" xfId="62"/>
    <cellStyle name="Normal 2 3 2 3 5" xfId="63"/>
    <cellStyle name="Normal 2 3 2 3 6" xfId="64"/>
    <cellStyle name="Normal 2 3 2 3 7" xfId="65"/>
    <cellStyle name="Normal 2 3 2 4" xfId="66"/>
    <cellStyle name="Normal 2 3 2 4 2" xfId="67"/>
    <cellStyle name="Normal 2 3 2 5" xfId="68"/>
    <cellStyle name="Normal 2 3 2 5 2" xfId="69"/>
    <cellStyle name="Normal 2 3 2 6" xfId="70"/>
    <cellStyle name="Normal 2 3 2 6 2" xfId="71"/>
    <cellStyle name="Normal 2 3 2 7" xfId="72"/>
    <cellStyle name="Normal 2 3 2 8" xfId="73"/>
    <cellStyle name="Normal 2 3 2 9" xfId="74"/>
    <cellStyle name="Normal 2 3 3" xfId="75"/>
    <cellStyle name="Normal 2 3 3 2" xfId="76"/>
    <cellStyle name="Normal 2 3 4" xfId="77"/>
    <cellStyle name="Normal 2 4" xfId="78"/>
    <cellStyle name="Normal 2 5" xfId="79"/>
    <cellStyle name="Normal 2 6" xfId="80"/>
    <cellStyle name="Normal 2_CMD Meeting" xfId="81"/>
    <cellStyle name="Normal 3" xfId="82"/>
    <cellStyle name="Normal 3 2" xfId="83"/>
    <cellStyle name="Normal 3 2 2" xfId="84"/>
    <cellStyle name="Normal 3 2 2 2" xfId="85"/>
    <cellStyle name="Normal 3 2 2 3" xfId="86"/>
    <cellStyle name="Normal 3 2 2 4" xfId="87"/>
    <cellStyle name="Normal 3 2 2 5" xfId="88"/>
    <cellStyle name="Normal 3 2 2 6" xfId="89"/>
    <cellStyle name="Normal 3 2 3" xfId="90"/>
    <cellStyle name="Normal 3 2 3 2" xfId="91"/>
    <cellStyle name="Normal 3 2 3 3" xfId="92"/>
    <cellStyle name="Normal 3 2 3 4" xfId="93"/>
    <cellStyle name="Normal 3 2 3 5" xfId="94"/>
    <cellStyle name="Normal 3 2 4" xfId="95"/>
    <cellStyle name="Normal 3 3" xfId="96"/>
    <cellStyle name="Normal 3 4" xfId="97"/>
    <cellStyle name="Normal 3 4 2" xfId="98"/>
    <cellStyle name="Normal 3_2. Comml 08.08" xfId="99"/>
    <cellStyle name="Normal 4" xfId="100"/>
    <cellStyle name="Normal 4 2" xfId="101"/>
    <cellStyle name="Normal 4 2 2" xfId="102"/>
    <cellStyle name="Normal 4 3" xfId="103"/>
    <cellStyle name="Normal 5" xfId="104"/>
    <cellStyle name="Normal 5 2" xfId="105"/>
    <cellStyle name="Normal 5 3" xfId="106"/>
    <cellStyle name="Normal 5 4" xfId="107"/>
    <cellStyle name="Normal 6" xfId="108"/>
    <cellStyle name="Normal 6 2" xfId="109"/>
    <cellStyle name="Normal 7" xfId="110"/>
    <cellStyle name="Normal 7 2" xfId="111"/>
    <cellStyle name="Normal 7 2 2" xfId="112"/>
    <cellStyle name="Normal 8" xfId="113"/>
    <cellStyle name="Normal 8 2" xfId="1"/>
    <cellStyle name="Normal 8 2 2" xfId="114"/>
    <cellStyle name="Normal 8 2 2 2" xfId="115"/>
    <cellStyle name="Normal 8 3" xfId="116"/>
    <cellStyle name="Normal 8 3 2" xfId="117"/>
    <cellStyle name="Normal 9" xfId="118"/>
    <cellStyle name="Œ…‹æØ‚è [0.00]_Region Orders (2)" xfId="119"/>
    <cellStyle name="Œ…‹æØ‚è_Region Orders (2)" xfId="120"/>
    <cellStyle name="per.style" xfId="121"/>
    <cellStyle name="Percent [2]" xfId="122"/>
    <cellStyle name="Percent 2" xfId="123"/>
    <cellStyle name="Percent 2 2" xfId="124"/>
    <cellStyle name="Percent 2 2 2" xfId="125"/>
    <cellStyle name="Percent 3" xfId="126"/>
    <cellStyle name="Percent 4" xfId="127"/>
    <cellStyle name="Popis" xfId="128"/>
    <cellStyle name="pricing" xfId="129"/>
    <cellStyle name="PSChar" xfId="130"/>
    <cellStyle name="RevList" xfId="131"/>
    <cellStyle name="Sledovaný hypertextový odkaz" xfId="132"/>
    <cellStyle name="Standard_BS14" xfId="133"/>
    <cellStyle name="Style 1" xfId="2"/>
    <cellStyle name="Style 1 2" xfId="134"/>
    <cellStyle name="Style 1_TURKAPALLYDET" xfId="135"/>
    <cellStyle name="Style 2" xfId="136"/>
    <cellStyle name="Subtotal" xfId="137"/>
    <cellStyle name="Table Total" xfId="13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00.136\d\NEW%20VOLUME%20(D)\DE-SI\SI-2K8\Substation\Constituency-wise-SSs%20List-31-3-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Year%202023-24/Jonna%20banda/Jonna%20Banda%2009.07.2024/Revised%20Jonna%20Banda%20Outdoor%20SS-11.07.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beerpura/DEVIATION/To%20be%20recorded%2028.08.202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mblem"/>
      <sheetName val="ABST"/>
      <sheetName val="ATP"/>
      <sheetName val="KNL"/>
      <sheetName val="MBNR"/>
      <sheetName val="NLG"/>
      <sheetName val="MDK"/>
      <sheetName val="RR(N)"/>
      <sheetName val="RR (S)"/>
      <sheetName val="HYD(N)"/>
      <sheetName val="HYD(S)"/>
      <sheetName val="HYD(C)"/>
      <sheetName val="HYD total"/>
      <sheetName val="Old file"/>
      <sheetName val="HYD"/>
      <sheetName val="0000000000000"/>
      <sheetName val="data"/>
      <sheetName val="Dom"/>
      <sheetName val="Executive Summary -Thermal"/>
      <sheetName val="Stationwise Thermal &amp; Hydel Gen"/>
      <sheetName val="TWELVE"/>
      <sheetName val="Sheet1"/>
      <sheetName val="Lead statement"/>
      <sheetName val="Labour charges"/>
      <sheetName val="Detailed"/>
      <sheetName val="Manchal"/>
      <sheetName val="New GLs"/>
      <sheetName val="BREAKUP OF OIL"/>
      <sheetName val="wh_data"/>
      <sheetName val="wh_data_R"/>
      <sheetName val="CPHEEO"/>
      <sheetName val="input"/>
      <sheetName val="Addl.40"/>
      <sheetName val="MANDAL"/>
      <sheetName val="Discom Details"/>
      <sheetName val="Newabstract"/>
      <sheetName val="C.S.GENERATION"/>
      <sheetName val="Salient1"/>
      <sheetName val="04REL"/>
      <sheetName val="agl-pump-sets"/>
      <sheetName val="EG"/>
      <sheetName val="pump-sets(AI)"/>
      <sheetName val="installes-capacity"/>
      <sheetName val="per-capita"/>
      <sheetName val="towns&amp;villages"/>
      <sheetName val="DLC"/>
      <sheetName val="RevenueInput"/>
      <sheetName val="Challan"/>
      <sheetName val="cover1"/>
      <sheetName val="Cat_Ser_load"/>
      <sheetName val="Demand"/>
      <sheetName val="% of Elect"/>
      <sheetName val="Mortars"/>
      <sheetName val="Lead statement-Tpt"/>
      <sheetName val="Data 2010-11"/>
      <sheetName val="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et-Revise"/>
      <sheetName val="abs-revise"/>
      <sheetName val="II  &amp; Final Seignorage Char (2)"/>
      <sheetName val="det"/>
      <sheetName val="Sheet1"/>
      <sheetName val="Schedule"/>
    </sheetNames>
    <sheetDataSet>
      <sheetData sheetId="0" refreshError="1"/>
      <sheetData sheetId="1" refreshError="1"/>
      <sheetData sheetId="2" refreshError="1"/>
      <sheetData sheetId="3" refreshError="1">
        <row r="2">
          <cell r="A2" t="str">
            <v>Name of the Work:- Construction of Control room, RCC Retaining wall, Compound Wall, Switchyard, PTR Plinths, Rock Cutting, Gravel Filling, Drilling of Borewell and other miscellenous civil works for proposed 33/11 KV  Outdoor Sub-station at Jonna Banda, Alwal, Master plan Hyderabad.</v>
          </cell>
        </row>
        <row r="6">
          <cell r="B6" t="str">
            <v xml:space="preserve">Excavation in HDR &amp; hard rock if blasting prohibited in rock in foundation grade levelling including cost of all leads and lifts etc. complete for finished item of work and as directed by the engineer-in-charge. </v>
          </cell>
        </row>
        <row r="16">
          <cell r="B16" t="str">
            <v xml:space="preserve">Drilling 25mm Dia Holes in Sheet Rock etc.,              </v>
          </cell>
        </row>
        <row r="62">
          <cell r="B62" t="str">
            <v xml:space="preserve">Brick masonary in CM(1:6) including cost and conveyance of all materials, labour charges,curing etc. complete for finished item of work and as directed by the engineer-in-charge.         </v>
          </cell>
        </row>
      </sheetData>
      <sheetData sheetId="4" refreshError="1"/>
      <sheetData sheetId="5"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ax invoice"/>
      <sheetName val="II &amp; Part Form (14)"/>
      <sheetName val="II  &amp; Final Seignorage Charges"/>
      <sheetName val="1st part"/>
      <sheetName val="MB Detailed_Latest "/>
      <sheetName val="M.Book II &amp; Part Bill"/>
      <sheetName val="Steel"/>
      <sheetName val="8 column schedule"/>
      <sheetName val="Abs 21-22"/>
      <sheetName val="Detaied"/>
      <sheetName val="Abstract (2)"/>
      <sheetName val="PERT  (2)"/>
      <sheetName val="PERT "/>
      <sheetName val="Abstract"/>
      <sheetName val="Abs 21-22 (2)"/>
      <sheetName val="Bal quantit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83">
          <cell r="C83" t="str">
            <v>Providing  contour surveying maps with total station including preparation of boundary and contour levels with 2 No.s  hard copies and soft copies complete for finished items of work.</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420"/>
  <sheetViews>
    <sheetView tabSelected="1" view="pageBreakPreview" topLeftCell="B351" zoomScale="10" zoomScaleSheetLayoutView="10" workbookViewId="0">
      <selection activeCell="AW390" sqref="AW390"/>
    </sheetView>
  </sheetViews>
  <sheetFormatPr defaultRowHeight="13.5"/>
  <cols>
    <col min="1" max="1" width="5.140625" style="105" hidden="1" customWidth="1"/>
    <col min="2" max="2" width="5.140625" style="105" customWidth="1"/>
    <col min="3" max="3" width="9.42578125" style="114" customWidth="1"/>
    <col min="4" max="4" width="59.85546875" style="115" customWidth="1"/>
    <col min="5" max="5" width="10.28515625" style="116" customWidth="1"/>
    <col min="6" max="6" width="8.5703125" style="117" customWidth="1"/>
    <col min="7" max="7" width="14.5703125" style="118" customWidth="1"/>
    <col min="8" max="8" width="12.140625" style="119" customWidth="1"/>
    <col min="9" max="9" width="7.7109375" style="120" customWidth="1"/>
    <col min="10" max="10" width="20" style="120" customWidth="1"/>
    <col min="11" max="11" width="13.5703125" style="4" customWidth="1"/>
    <col min="12" max="12" width="10.5703125" style="4" bestFit="1" customWidth="1"/>
    <col min="13" max="16384" width="9.140625" style="4"/>
  </cols>
  <sheetData>
    <row r="1" spans="1:12" ht="31.5" customHeight="1">
      <c r="A1" s="2" t="s">
        <v>0</v>
      </c>
      <c r="B1" s="2"/>
      <c r="C1" s="2"/>
      <c r="D1" s="2"/>
      <c r="E1" s="2"/>
      <c r="F1" s="2"/>
      <c r="G1" s="2"/>
      <c r="H1" s="2"/>
      <c r="I1" s="2"/>
      <c r="J1" s="2"/>
      <c r="K1" s="3"/>
      <c r="L1" s="3"/>
    </row>
    <row r="2" spans="1:12" ht="52.5" customHeight="1">
      <c r="A2" s="5" t="s">
        <v>537</v>
      </c>
      <c r="B2" s="5"/>
      <c r="C2" s="5"/>
      <c r="D2" s="5"/>
      <c r="E2" s="5"/>
      <c r="F2" s="5"/>
      <c r="G2" s="5"/>
      <c r="H2" s="5"/>
      <c r="I2" s="5"/>
      <c r="J2" s="5"/>
      <c r="K2" s="3"/>
      <c r="L2" s="3"/>
    </row>
    <row r="3" spans="1:12" ht="26.25" customHeight="1">
      <c r="A3" s="6" t="s">
        <v>513</v>
      </c>
      <c r="B3" s="6"/>
      <c r="C3" s="6"/>
      <c r="D3" s="6"/>
      <c r="E3" s="6"/>
      <c r="F3" s="6"/>
      <c r="G3" s="6"/>
      <c r="H3" s="6"/>
      <c r="I3" s="6"/>
      <c r="J3" s="6"/>
      <c r="K3" s="3"/>
      <c r="L3" s="3"/>
    </row>
    <row r="4" spans="1:12" s="14" customFormat="1" ht="73.5" customHeight="1">
      <c r="A4" s="7" t="s">
        <v>1</v>
      </c>
      <c r="B4" s="7" t="s">
        <v>6</v>
      </c>
      <c r="C4" s="8" t="s">
        <v>2</v>
      </c>
      <c r="D4" s="7" t="s">
        <v>3</v>
      </c>
      <c r="E4" s="9" t="s">
        <v>93</v>
      </c>
      <c r="F4" s="9" t="s">
        <v>514</v>
      </c>
      <c r="G4" s="7" t="s">
        <v>94</v>
      </c>
      <c r="H4" s="10" t="s">
        <v>4</v>
      </c>
      <c r="I4" s="11" t="s">
        <v>95</v>
      </c>
      <c r="J4" s="12" t="s">
        <v>5</v>
      </c>
      <c r="K4" s="13"/>
      <c r="L4" s="13"/>
    </row>
    <row r="5" spans="1:12" s="14" customFormat="1" ht="29.25" customHeight="1">
      <c r="A5" s="7"/>
      <c r="B5" s="15" t="s">
        <v>518</v>
      </c>
      <c r="C5" s="16"/>
      <c r="D5" s="16"/>
      <c r="E5" s="16"/>
      <c r="F5" s="16"/>
      <c r="G5" s="16"/>
      <c r="H5" s="16"/>
      <c r="I5" s="17"/>
      <c r="J5" s="12"/>
      <c r="K5" s="13"/>
      <c r="L5" s="13"/>
    </row>
    <row r="6" spans="1:12" s="14" customFormat="1" ht="31.5">
      <c r="A6" s="18"/>
      <c r="B6" s="19">
        <v>1</v>
      </c>
      <c r="C6" s="20">
        <v>8</v>
      </c>
      <c r="D6" s="21" t="s">
        <v>177</v>
      </c>
      <c r="E6" s="22" t="s">
        <v>178</v>
      </c>
      <c r="F6" s="23" t="s">
        <v>14</v>
      </c>
      <c r="G6" s="22" t="s">
        <v>179</v>
      </c>
      <c r="H6" s="24">
        <v>3486</v>
      </c>
      <c r="I6" s="19" t="s">
        <v>78</v>
      </c>
      <c r="J6" s="24">
        <f t="shared" ref="J6:J69" si="0">C6*H6</f>
        <v>27888</v>
      </c>
      <c r="K6" s="13"/>
      <c r="L6" s="13"/>
    </row>
    <row r="7" spans="1:12" s="14" customFormat="1" ht="78.75">
      <c r="A7" s="18"/>
      <c r="B7" s="19">
        <v>2</v>
      </c>
      <c r="C7" s="20">
        <v>8</v>
      </c>
      <c r="D7" s="25" t="s">
        <v>180</v>
      </c>
      <c r="E7" s="22" t="s">
        <v>178</v>
      </c>
      <c r="F7" s="23" t="s">
        <v>96</v>
      </c>
      <c r="G7" s="22" t="s">
        <v>181</v>
      </c>
      <c r="H7" s="24">
        <v>1234.2</v>
      </c>
      <c r="I7" s="19" t="s">
        <v>78</v>
      </c>
      <c r="J7" s="24">
        <f t="shared" si="0"/>
        <v>9873.6</v>
      </c>
      <c r="K7" s="13"/>
      <c r="L7" s="13"/>
    </row>
    <row r="8" spans="1:12" s="14" customFormat="1" ht="16.5">
      <c r="A8" s="18"/>
      <c r="B8" s="19">
        <f t="shared" ref="B8:B71" si="1">B7+1</f>
        <v>3</v>
      </c>
      <c r="C8" s="20">
        <v>1</v>
      </c>
      <c r="D8" s="25" t="s">
        <v>182</v>
      </c>
      <c r="E8" s="22" t="s">
        <v>178</v>
      </c>
      <c r="F8" s="23" t="s">
        <v>96</v>
      </c>
      <c r="G8" s="22" t="s">
        <v>183</v>
      </c>
      <c r="H8" s="26">
        <v>1024</v>
      </c>
      <c r="I8" s="19" t="s">
        <v>332</v>
      </c>
      <c r="J8" s="24">
        <f t="shared" si="0"/>
        <v>1024</v>
      </c>
      <c r="K8" s="13"/>
      <c r="L8" s="13"/>
    </row>
    <row r="9" spans="1:12" s="14" customFormat="1" ht="16.5">
      <c r="A9" s="18"/>
      <c r="B9" s="19">
        <f t="shared" si="1"/>
        <v>4</v>
      </c>
      <c r="C9" s="20">
        <v>1</v>
      </c>
      <c r="D9" s="25" t="s">
        <v>184</v>
      </c>
      <c r="E9" s="22" t="s">
        <v>178</v>
      </c>
      <c r="F9" s="23" t="s">
        <v>96</v>
      </c>
      <c r="G9" s="22" t="s">
        <v>185</v>
      </c>
      <c r="H9" s="26">
        <v>1024</v>
      </c>
      <c r="I9" s="19" t="s">
        <v>332</v>
      </c>
      <c r="J9" s="24">
        <f t="shared" si="0"/>
        <v>1024</v>
      </c>
      <c r="K9" s="13"/>
      <c r="L9" s="13"/>
    </row>
    <row r="10" spans="1:12" s="14" customFormat="1" ht="96">
      <c r="A10" s="18"/>
      <c r="B10" s="19">
        <f t="shared" si="1"/>
        <v>5</v>
      </c>
      <c r="C10" s="20">
        <v>1</v>
      </c>
      <c r="D10" s="25" t="s">
        <v>538</v>
      </c>
      <c r="E10" s="22" t="s">
        <v>178</v>
      </c>
      <c r="F10" s="23" t="s">
        <v>96</v>
      </c>
      <c r="G10" s="19" t="s">
        <v>186</v>
      </c>
      <c r="H10" s="27">
        <v>3299.7</v>
      </c>
      <c r="I10" s="19" t="s">
        <v>78</v>
      </c>
      <c r="J10" s="24">
        <f t="shared" si="0"/>
        <v>3299.7</v>
      </c>
      <c r="K10" s="13"/>
      <c r="L10" s="13"/>
    </row>
    <row r="11" spans="1:12" s="14" customFormat="1" ht="255">
      <c r="A11" s="18"/>
      <c r="B11" s="19">
        <f t="shared" si="1"/>
        <v>6</v>
      </c>
      <c r="C11" s="20">
        <v>115</v>
      </c>
      <c r="D11" s="25" t="s">
        <v>539</v>
      </c>
      <c r="E11" s="22" t="s">
        <v>178</v>
      </c>
      <c r="F11" s="23" t="s">
        <v>96</v>
      </c>
      <c r="G11" s="22" t="s">
        <v>187</v>
      </c>
      <c r="H11" s="24">
        <v>1264.6400000000001</v>
      </c>
      <c r="I11" s="19" t="s">
        <v>10</v>
      </c>
      <c r="J11" s="24">
        <f t="shared" si="0"/>
        <v>145433.60000000001</v>
      </c>
      <c r="K11" s="13"/>
      <c r="L11" s="13"/>
    </row>
    <row r="12" spans="1:12" s="14" customFormat="1" ht="255">
      <c r="A12" s="18"/>
      <c r="B12" s="19">
        <f t="shared" si="1"/>
        <v>7</v>
      </c>
      <c r="C12" s="20">
        <v>20</v>
      </c>
      <c r="D12" s="25" t="s">
        <v>540</v>
      </c>
      <c r="E12" s="22" t="s">
        <v>178</v>
      </c>
      <c r="F12" s="23" t="s">
        <v>96</v>
      </c>
      <c r="G12" s="22" t="s">
        <v>188</v>
      </c>
      <c r="H12" s="24">
        <v>631.05999999999995</v>
      </c>
      <c r="I12" s="19" t="s">
        <v>10</v>
      </c>
      <c r="J12" s="24">
        <f t="shared" si="0"/>
        <v>12621.199999999999</v>
      </c>
      <c r="K12" s="13"/>
      <c r="L12" s="13"/>
    </row>
    <row r="13" spans="1:12" s="14" customFormat="1" ht="16.5">
      <c r="A13" s="18"/>
      <c r="B13" s="19">
        <f t="shared" si="1"/>
        <v>8</v>
      </c>
      <c r="C13" s="20">
        <v>135</v>
      </c>
      <c r="D13" s="25" t="s">
        <v>189</v>
      </c>
      <c r="E13" s="22" t="s">
        <v>178</v>
      </c>
      <c r="F13" s="23" t="s">
        <v>96</v>
      </c>
      <c r="G13" s="22" t="s">
        <v>190</v>
      </c>
      <c r="H13" s="24">
        <v>204.1</v>
      </c>
      <c r="I13" s="19" t="s">
        <v>10</v>
      </c>
      <c r="J13" s="24">
        <f t="shared" si="0"/>
        <v>27553.5</v>
      </c>
      <c r="K13" s="13"/>
      <c r="L13" s="13"/>
    </row>
    <row r="14" spans="1:12" s="14" customFormat="1" ht="31.5">
      <c r="A14" s="18"/>
      <c r="B14" s="19">
        <f t="shared" si="1"/>
        <v>9</v>
      </c>
      <c r="C14" s="28">
        <v>5</v>
      </c>
      <c r="D14" s="25" t="s">
        <v>191</v>
      </c>
      <c r="E14" s="22" t="s">
        <v>178</v>
      </c>
      <c r="F14" s="23" t="s">
        <v>96</v>
      </c>
      <c r="G14" s="22" t="s">
        <v>192</v>
      </c>
      <c r="H14" s="24">
        <v>2370.63</v>
      </c>
      <c r="I14" s="19" t="s">
        <v>78</v>
      </c>
      <c r="J14" s="24">
        <f t="shared" si="0"/>
        <v>11853.150000000001</v>
      </c>
      <c r="K14" s="13"/>
      <c r="L14" s="13"/>
    </row>
    <row r="15" spans="1:12" s="14" customFormat="1" ht="63.75">
      <c r="A15" s="18"/>
      <c r="B15" s="19">
        <f t="shared" si="1"/>
        <v>10</v>
      </c>
      <c r="C15" s="20">
        <v>0.25</v>
      </c>
      <c r="D15" s="25" t="s">
        <v>541</v>
      </c>
      <c r="E15" s="22" t="s">
        <v>178</v>
      </c>
      <c r="F15" s="23" t="s">
        <v>96</v>
      </c>
      <c r="G15" s="29" t="s">
        <v>198</v>
      </c>
      <c r="H15" s="24">
        <v>412.08</v>
      </c>
      <c r="I15" s="24" t="s">
        <v>334</v>
      </c>
      <c r="J15" s="24">
        <f t="shared" si="0"/>
        <v>103.02</v>
      </c>
      <c r="K15" s="13"/>
      <c r="L15" s="13"/>
    </row>
    <row r="16" spans="1:12" s="14" customFormat="1" ht="16.5">
      <c r="A16" s="18"/>
      <c r="B16" s="19">
        <f t="shared" si="1"/>
        <v>11</v>
      </c>
      <c r="C16" s="20">
        <v>2</v>
      </c>
      <c r="D16" s="30" t="s">
        <v>414</v>
      </c>
      <c r="E16" s="22" t="s">
        <v>178</v>
      </c>
      <c r="F16" s="23" t="s">
        <v>14</v>
      </c>
      <c r="G16" s="22" t="s">
        <v>193</v>
      </c>
      <c r="H16" s="24">
        <v>116</v>
      </c>
      <c r="I16" s="19" t="s">
        <v>78</v>
      </c>
      <c r="J16" s="24">
        <f t="shared" si="0"/>
        <v>232</v>
      </c>
      <c r="K16" s="13"/>
      <c r="L16" s="13"/>
    </row>
    <row r="17" spans="1:12" s="14" customFormat="1" ht="16.5">
      <c r="A17" s="18"/>
      <c r="B17" s="19">
        <f t="shared" si="1"/>
        <v>12</v>
      </c>
      <c r="C17" s="28">
        <v>1</v>
      </c>
      <c r="D17" s="25" t="s">
        <v>194</v>
      </c>
      <c r="E17" s="22" t="s">
        <v>178</v>
      </c>
      <c r="F17" s="23" t="s">
        <v>96</v>
      </c>
      <c r="G17" s="22" t="s">
        <v>160</v>
      </c>
      <c r="H17" s="26">
        <v>5000</v>
      </c>
      <c r="I17" s="31" t="s">
        <v>78</v>
      </c>
      <c r="J17" s="24">
        <f t="shared" si="0"/>
        <v>5000</v>
      </c>
      <c r="K17" s="13"/>
      <c r="L17" s="13"/>
    </row>
    <row r="18" spans="1:12" s="14" customFormat="1" ht="16.5">
      <c r="A18" s="18"/>
      <c r="B18" s="19">
        <f t="shared" si="1"/>
        <v>13</v>
      </c>
      <c r="C18" s="28">
        <v>300</v>
      </c>
      <c r="D18" s="25" t="s">
        <v>195</v>
      </c>
      <c r="E18" s="22" t="s">
        <v>178</v>
      </c>
      <c r="F18" s="23" t="s">
        <v>96</v>
      </c>
      <c r="G18" s="22" t="s">
        <v>196</v>
      </c>
      <c r="H18" s="26">
        <v>1082</v>
      </c>
      <c r="I18" s="32" t="s">
        <v>10</v>
      </c>
      <c r="J18" s="24">
        <f t="shared" si="0"/>
        <v>324600</v>
      </c>
      <c r="K18" s="13"/>
      <c r="L18" s="13"/>
    </row>
    <row r="19" spans="1:12" s="14" customFormat="1" ht="16.5">
      <c r="A19" s="18"/>
      <c r="B19" s="19">
        <f t="shared" si="1"/>
        <v>14</v>
      </c>
      <c r="C19" s="28">
        <v>35</v>
      </c>
      <c r="D19" s="25" t="s">
        <v>197</v>
      </c>
      <c r="E19" s="22" t="s">
        <v>178</v>
      </c>
      <c r="F19" s="23" t="s">
        <v>96</v>
      </c>
      <c r="G19" s="19" t="s">
        <v>162</v>
      </c>
      <c r="H19" s="24">
        <v>883</v>
      </c>
      <c r="I19" s="31" t="s">
        <v>10</v>
      </c>
      <c r="J19" s="24">
        <f t="shared" si="0"/>
        <v>30905</v>
      </c>
      <c r="K19" s="13"/>
      <c r="L19" s="13"/>
    </row>
    <row r="20" spans="1:12" s="14" customFormat="1" ht="63.75">
      <c r="A20" s="18"/>
      <c r="B20" s="19">
        <f t="shared" si="1"/>
        <v>15</v>
      </c>
      <c r="C20" s="20">
        <f>1.5</f>
        <v>1.5</v>
      </c>
      <c r="D20" s="25" t="s">
        <v>541</v>
      </c>
      <c r="E20" s="22" t="s">
        <v>178</v>
      </c>
      <c r="F20" s="23" t="s">
        <v>96</v>
      </c>
      <c r="G20" s="22" t="s">
        <v>198</v>
      </c>
      <c r="H20" s="24">
        <v>412.08</v>
      </c>
      <c r="I20" s="31" t="s">
        <v>334</v>
      </c>
      <c r="J20" s="24">
        <f t="shared" si="0"/>
        <v>618.12</v>
      </c>
      <c r="K20" s="13"/>
      <c r="L20" s="13"/>
    </row>
    <row r="21" spans="1:12" s="14" customFormat="1" ht="63">
      <c r="A21" s="18"/>
      <c r="B21" s="19">
        <f t="shared" si="1"/>
        <v>16</v>
      </c>
      <c r="C21" s="20">
        <v>8</v>
      </c>
      <c r="D21" s="25" t="s">
        <v>199</v>
      </c>
      <c r="E21" s="22" t="s">
        <v>178</v>
      </c>
      <c r="F21" s="23" t="s">
        <v>96</v>
      </c>
      <c r="G21" s="22" t="s">
        <v>200</v>
      </c>
      <c r="H21" s="24">
        <v>386</v>
      </c>
      <c r="I21" s="24" t="s">
        <v>78</v>
      </c>
      <c r="J21" s="24">
        <f t="shared" si="0"/>
        <v>3088</v>
      </c>
      <c r="K21" s="13"/>
      <c r="L21" s="13"/>
    </row>
    <row r="22" spans="1:12" s="14" customFormat="1" ht="16.5">
      <c r="A22" s="18"/>
      <c r="B22" s="19">
        <f t="shared" si="1"/>
        <v>17</v>
      </c>
      <c r="C22" s="20">
        <v>270</v>
      </c>
      <c r="D22" s="25" t="s">
        <v>201</v>
      </c>
      <c r="E22" s="22" t="s">
        <v>178</v>
      </c>
      <c r="F22" s="23" t="s">
        <v>14</v>
      </c>
      <c r="G22" s="22" t="s">
        <v>202</v>
      </c>
      <c r="H22" s="24">
        <v>740</v>
      </c>
      <c r="I22" s="33" t="s">
        <v>10</v>
      </c>
      <c r="J22" s="24">
        <f t="shared" si="0"/>
        <v>199800</v>
      </c>
      <c r="K22" s="13"/>
      <c r="L22" s="13"/>
    </row>
    <row r="23" spans="1:12" s="14" customFormat="1" ht="111.75">
      <c r="A23" s="18"/>
      <c r="B23" s="19">
        <f t="shared" si="1"/>
        <v>18</v>
      </c>
      <c r="C23" s="20">
        <v>372.34</v>
      </c>
      <c r="D23" s="25" t="s">
        <v>542</v>
      </c>
      <c r="E23" s="22" t="s">
        <v>178</v>
      </c>
      <c r="F23" s="23" t="s">
        <v>96</v>
      </c>
      <c r="G23" s="22" t="s">
        <v>203</v>
      </c>
      <c r="H23" s="24">
        <v>65</v>
      </c>
      <c r="I23" s="33" t="s">
        <v>75</v>
      </c>
      <c r="J23" s="24">
        <f t="shared" si="0"/>
        <v>24202.1</v>
      </c>
      <c r="K23" s="13"/>
      <c r="L23" s="13"/>
    </row>
    <row r="24" spans="1:12" s="14" customFormat="1" ht="16.5">
      <c r="A24" s="18"/>
      <c r="B24" s="19">
        <f t="shared" si="1"/>
        <v>19</v>
      </c>
      <c r="C24" s="20">
        <v>1.75</v>
      </c>
      <c r="D24" s="25" t="s">
        <v>204</v>
      </c>
      <c r="E24" s="22" t="s">
        <v>178</v>
      </c>
      <c r="F24" s="23" t="s">
        <v>96</v>
      </c>
      <c r="G24" s="22" t="s">
        <v>205</v>
      </c>
      <c r="H24" s="24">
        <v>221</v>
      </c>
      <c r="I24" s="33" t="s">
        <v>334</v>
      </c>
      <c r="J24" s="24">
        <f t="shared" si="0"/>
        <v>386.75</v>
      </c>
      <c r="K24" s="13"/>
      <c r="L24" s="13"/>
    </row>
    <row r="25" spans="1:12" s="14" customFormat="1" ht="16.5">
      <c r="A25" s="18"/>
      <c r="B25" s="19">
        <f t="shared" si="1"/>
        <v>20</v>
      </c>
      <c r="C25" s="20">
        <v>1.75</v>
      </c>
      <c r="D25" s="25" t="s">
        <v>206</v>
      </c>
      <c r="E25" s="22" t="s">
        <v>178</v>
      </c>
      <c r="F25" s="23" t="s">
        <v>96</v>
      </c>
      <c r="G25" s="22" t="s">
        <v>207</v>
      </c>
      <c r="H25" s="24">
        <v>185</v>
      </c>
      <c r="I25" s="33" t="s">
        <v>334</v>
      </c>
      <c r="J25" s="24">
        <f t="shared" si="0"/>
        <v>323.75</v>
      </c>
      <c r="K25" s="13"/>
      <c r="L25" s="13"/>
    </row>
    <row r="26" spans="1:12" s="14" customFormat="1" ht="16.5">
      <c r="A26" s="18"/>
      <c r="B26" s="19">
        <f t="shared" si="1"/>
        <v>21</v>
      </c>
      <c r="C26" s="20">
        <v>1</v>
      </c>
      <c r="D26" s="25" t="s">
        <v>208</v>
      </c>
      <c r="E26" s="22" t="s">
        <v>178</v>
      </c>
      <c r="F26" s="23" t="s">
        <v>96</v>
      </c>
      <c r="G26" s="22" t="s">
        <v>163</v>
      </c>
      <c r="H26" s="24">
        <v>48007</v>
      </c>
      <c r="I26" s="33" t="s">
        <v>78</v>
      </c>
      <c r="J26" s="24">
        <f t="shared" si="0"/>
        <v>48007</v>
      </c>
      <c r="K26" s="13"/>
      <c r="L26" s="13"/>
    </row>
    <row r="27" spans="1:12" s="14" customFormat="1" ht="110.25">
      <c r="A27" s="18"/>
      <c r="B27" s="19">
        <f t="shared" si="1"/>
        <v>22</v>
      </c>
      <c r="C27" s="20">
        <v>16</v>
      </c>
      <c r="D27" s="25" t="s">
        <v>209</v>
      </c>
      <c r="E27" s="22" t="s">
        <v>178</v>
      </c>
      <c r="F27" s="23" t="s">
        <v>14</v>
      </c>
      <c r="G27" s="19" t="s">
        <v>210</v>
      </c>
      <c r="H27" s="34">
        <v>13913</v>
      </c>
      <c r="I27" s="19" t="s">
        <v>78</v>
      </c>
      <c r="J27" s="24">
        <f t="shared" si="0"/>
        <v>222608</v>
      </c>
      <c r="K27" s="13"/>
      <c r="L27" s="13"/>
    </row>
    <row r="28" spans="1:12" s="14" customFormat="1" ht="16.5">
      <c r="A28" s="18"/>
      <c r="B28" s="19">
        <f t="shared" si="1"/>
        <v>23</v>
      </c>
      <c r="C28" s="20">
        <v>16</v>
      </c>
      <c r="D28" s="30" t="s">
        <v>526</v>
      </c>
      <c r="E28" s="22" t="s">
        <v>178</v>
      </c>
      <c r="F28" s="35" t="s">
        <v>96</v>
      </c>
      <c r="G28" s="19" t="s">
        <v>211</v>
      </c>
      <c r="H28" s="20">
        <v>1379</v>
      </c>
      <c r="I28" s="19" t="s">
        <v>78</v>
      </c>
      <c r="J28" s="24">
        <f t="shared" si="0"/>
        <v>22064</v>
      </c>
      <c r="K28" s="13"/>
      <c r="L28" s="13"/>
    </row>
    <row r="29" spans="1:12" s="14" customFormat="1" ht="363.75">
      <c r="A29" s="18"/>
      <c r="B29" s="19">
        <f t="shared" si="1"/>
        <v>24</v>
      </c>
      <c r="C29" s="20">
        <v>16</v>
      </c>
      <c r="D29" s="25" t="s">
        <v>543</v>
      </c>
      <c r="E29" s="22" t="s">
        <v>178</v>
      </c>
      <c r="F29" s="23" t="s">
        <v>14</v>
      </c>
      <c r="G29" s="22" t="s">
        <v>212</v>
      </c>
      <c r="H29" s="28">
        <v>8200</v>
      </c>
      <c r="I29" s="19" t="s">
        <v>78</v>
      </c>
      <c r="J29" s="24">
        <f t="shared" si="0"/>
        <v>131200</v>
      </c>
      <c r="K29" s="13"/>
      <c r="L29" s="13"/>
    </row>
    <row r="30" spans="1:12" s="14" customFormat="1" ht="47.25">
      <c r="A30" s="18"/>
      <c r="B30" s="19">
        <f t="shared" si="1"/>
        <v>25</v>
      </c>
      <c r="C30" s="20">
        <v>16</v>
      </c>
      <c r="D30" s="25" t="s">
        <v>213</v>
      </c>
      <c r="E30" s="22" t="s">
        <v>178</v>
      </c>
      <c r="F30" s="23" t="s">
        <v>96</v>
      </c>
      <c r="G30" s="22" t="s">
        <v>214</v>
      </c>
      <c r="H30" s="36">
        <v>1268</v>
      </c>
      <c r="I30" s="19" t="s">
        <v>78</v>
      </c>
      <c r="J30" s="24">
        <f t="shared" si="0"/>
        <v>20288</v>
      </c>
      <c r="K30" s="13"/>
      <c r="L30" s="13"/>
    </row>
    <row r="31" spans="1:12" s="14" customFormat="1" ht="48.75">
      <c r="A31" s="18"/>
      <c r="B31" s="19">
        <f t="shared" si="1"/>
        <v>26</v>
      </c>
      <c r="C31" s="20">
        <v>52</v>
      </c>
      <c r="D31" s="25" t="s">
        <v>544</v>
      </c>
      <c r="E31" s="22" t="s">
        <v>178</v>
      </c>
      <c r="F31" s="23" t="s">
        <v>96</v>
      </c>
      <c r="G31" s="19" t="s">
        <v>215</v>
      </c>
      <c r="H31" s="20">
        <v>1770</v>
      </c>
      <c r="I31" s="19" t="s">
        <v>78</v>
      </c>
      <c r="J31" s="24">
        <f t="shared" si="0"/>
        <v>92040</v>
      </c>
      <c r="K31" s="13"/>
      <c r="L31" s="13"/>
    </row>
    <row r="32" spans="1:12" s="14" customFormat="1" ht="96">
      <c r="A32" s="18"/>
      <c r="B32" s="19">
        <f t="shared" si="1"/>
        <v>27</v>
      </c>
      <c r="C32" s="20">
        <v>52</v>
      </c>
      <c r="D32" s="25" t="s">
        <v>545</v>
      </c>
      <c r="E32" s="22" t="s">
        <v>178</v>
      </c>
      <c r="F32" s="23" t="s">
        <v>96</v>
      </c>
      <c r="G32" s="19" t="s">
        <v>216</v>
      </c>
      <c r="H32" s="28">
        <v>1952.61</v>
      </c>
      <c r="I32" s="19" t="s">
        <v>78</v>
      </c>
      <c r="J32" s="24">
        <f t="shared" si="0"/>
        <v>101535.72</v>
      </c>
      <c r="K32" s="13"/>
      <c r="L32" s="13"/>
    </row>
    <row r="33" spans="1:12" s="14" customFormat="1" ht="16.5">
      <c r="A33" s="18"/>
      <c r="B33" s="19">
        <f t="shared" si="1"/>
        <v>28</v>
      </c>
      <c r="C33" s="20">
        <v>52</v>
      </c>
      <c r="D33" s="25" t="s">
        <v>217</v>
      </c>
      <c r="E33" s="22" t="s">
        <v>178</v>
      </c>
      <c r="F33" s="23" t="s">
        <v>96</v>
      </c>
      <c r="G33" s="19" t="s">
        <v>218</v>
      </c>
      <c r="H33" s="28">
        <v>176</v>
      </c>
      <c r="I33" s="19" t="s">
        <v>78</v>
      </c>
      <c r="J33" s="24">
        <f t="shared" si="0"/>
        <v>9152</v>
      </c>
      <c r="K33" s="13"/>
      <c r="L33" s="13"/>
    </row>
    <row r="34" spans="1:12" s="14" customFormat="1" ht="16.5">
      <c r="A34" s="18"/>
      <c r="B34" s="19">
        <f t="shared" si="1"/>
        <v>29</v>
      </c>
      <c r="C34" s="20">
        <v>52</v>
      </c>
      <c r="D34" s="25" t="s">
        <v>219</v>
      </c>
      <c r="E34" s="22" t="s">
        <v>178</v>
      </c>
      <c r="F34" s="23" t="s">
        <v>96</v>
      </c>
      <c r="G34" s="19" t="s">
        <v>220</v>
      </c>
      <c r="H34" s="28">
        <v>107</v>
      </c>
      <c r="I34" s="19" t="s">
        <v>78</v>
      </c>
      <c r="J34" s="24">
        <f t="shared" si="0"/>
        <v>5564</v>
      </c>
      <c r="K34" s="13"/>
      <c r="L34" s="13"/>
    </row>
    <row r="35" spans="1:12" s="14" customFormat="1" ht="63">
      <c r="A35" s="18"/>
      <c r="B35" s="19">
        <f t="shared" si="1"/>
        <v>30</v>
      </c>
      <c r="C35" s="20">
        <v>52</v>
      </c>
      <c r="D35" s="25" t="s">
        <v>221</v>
      </c>
      <c r="E35" s="22" t="s">
        <v>178</v>
      </c>
      <c r="F35" s="23" t="s">
        <v>96</v>
      </c>
      <c r="G35" s="19" t="s">
        <v>222</v>
      </c>
      <c r="H35" s="28">
        <v>1132</v>
      </c>
      <c r="I35" s="19" t="s">
        <v>78</v>
      </c>
      <c r="J35" s="24">
        <f t="shared" si="0"/>
        <v>58864</v>
      </c>
      <c r="K35" s="13"/>
      <c r="L35" s="13"/>
    </row>
    <row r="36" spans="1:12" s="14" customFormat="1" ht="16.5">
      <c r="A36" s="18"/>
      <c r="B36" s="19">
        <f t="shared" si="1"/>
        <v>31</v>
      </c>
      <c r="C36" s="20">
        <v>17.5</v>
      </c>
      <c r="D36" s="25" t="s">
        <v>204</v>
      </c>
      <c r="E36" s="22" t="s">
        <v>178</v>
      </c>
      <c r="F36" s="23" t="s">
        <v>96</v>
      </c>
      <c r="G36" s="22" t="s">
        <v>205</v>
      </c>
      <c r="H36" s="28">
        <v>221</v>
      </c>
      <c r="I36" s="19" t="s">
        <v>334</v>
      </c>
      <c r="J36" s="24">
        <f t="shared" si="0"/>
        <v>3867.5</v>
      </c>
      <c r="K36" s="13"/>
      <c r="L36" s="13"/>
    </row>
    <row r="37" spans="1:12" s="14" customFormat="1" ht="16.5">
      <c r="A37" s="18"/>
      <c r="B37" s="19">
        <f t="shared" si="1"/>
        <v>32</v>
      </c>
      <c r="C37" s="20">
        <v>17.5</v>
      </c>
      <c r="D37" s="25" t="s">
        <v>223</v>
      </c>
      <c r="E37" s="22" t="s">
        <v>178</v>
      </c>
      <c r="F37" s="23" t="s">
        <v>96</v>
      </c>
      <c r="G37" s="22" t="s">
        <v>207</v>
      </c>
      <c r="H37" s="28">
        <v>185</v>
      </c>
      <c r="I37" s="19" t="s">
        <v>334</v>
      </c>
      <c r="J37" s="24">
        <f t="shared" si="0"/>
        <v>3237.5</v>
      </c>
      <c r="K37" s="13"/>
      <c r="L37" s="13"/>
    </row>
    <row r="38" spans="1:12" s="14" customFormat="1" ht="63.75">
      <c r="A38" s="18"/>
      <c r="B38" s="19">
        <f t="shared" si="1"/>
        <v>33</v>
      </c>
      <c r="C38" s="37">
        <v>36.22</v>
      </c>
      <c r="D38" s="25" t="s">
        <v>541</v>
      </c>
      <c r="E38" s="22" t="s">
        <v>178</v>
      </c>
      <c r="F38" s="23" t="s">
        <v>96</v>
      </c>
      <c r="G38" s="22" t="s">
        <v>198</v>
      </c>
      <c r="H38" s="28">
        <v>412.08</v>
      </c>
      <c r="I38" s="19" t="s">
        <v>334</v>
      </c>
      <c r="J38" s="24">
        <f t="shared" si="0"/>
        <v>14925.5376</v>
      </c>
      <c r="K38" s="13"/>
      <c r="L38" s="13"/>
    </row>
    <row r="39" spans="1:12" s="14" customFormat="1" ht="63">
      <c r="A39" s="18"/>
      <c r="B39" s="19">
        <f t="shared" si="1"/>
        <v>34</v>
      </c>
      <c r="C39" s="20">
        <v>68.44</v>
      </c>
      <c r="D39" s="25" t="s">
        <v>224</v>
      </c>
      <c r="E39" s="22" t="s">
        <v>178</v>
      </c>
      <c r="F39" s="23" t="s">
        <v>96</v>
      </c>
      <c r="G39" s="19" t="s">
        <v>225</v>
      </c>
      <c r="H39" s="20">
        <v>6579</v>
      </c>
      <c r="I39" s="19" t="s">
        <v>335</v>
      </c>
      <c r="J39" s="24">
        <f t="shared" si="0"/>
        <v>450266.76</v>
      </c>
      <c r="K39" s="13"/>
      <c r="L39" s="13"/>
    </row>
    <row r="40" spans="1:12" s="14" customFormat="1" ht="16.5">
      <c r="A40" s="18"/>
      <c r="B40" s="19">
        <f t="shared" si="1"/>
        <v>35</v>
      </c>
      <c r="C40" s="37">
        <f>1.154*52</f>
        <v>60.007999999999996</v>
      </c>
      <c r="D40" s="25" t="s">
        <v>226</v>
      </c>
      <c r="E40" s="22" t="s">
        <v>178</v>
      </c>
      <c r="F40" s="23" t="s">
        <v>96</v>
      </c>
      <c r="G40" s="19" t="s">
        <v>227</v>
      </c>
      <c r="H40" s="20">
        <v>373</v>
      </c>
      <c r="I40" s="19" t="s">
        <v>336</v>
      </c>
      <c r="J40" s="24">
        <f t="shared" si="0"/>
        <v>22382.983999999997</v>
      </c>
      <c r="K40" s="13"/>
      <c r="L40" s="13"/>
    </row>
    <row r="41" spans="1:12" s="14" customFormat="1" ht="144">
      <c r="A41" s="18"/>
      <c r="B41" s="19">
        <f t="shared" si="1"/>
        <v>36</v>
      </c>
      <c r="C41" s="20">
        <v>8.5</v>
      </c>
      <c r="D41" s="25" t="s">
        <v>546</v>
      </c>
      <c r="E41" s="22" t="s">
        <v>178</v>
      </c>
      <c r="F41" s="23" t="s">
        <v>14</v>
      </c>
      <c r="G41" s="19" t="s">
        <v>228</v>
      </c>
      <c r="H41" s="20">
        <v>2181</v>
      </c>
      <c r="I41" s="19" t="s">
        <v>334</v>
      </c>
      <c r="J41" s="24">
        <f t="shared" si="0"/>
        <v>18538.5</v>
      </c>
      <c r="K41" s="13"/>
      <c r="L41" s="13"/>
    </row>
    <row r="42" spans="1:12" s="14" customFormat="1" ht="47.25">
      <c r="A42" s="18"/>
      <c r="B42" s="19">
        <f t="shared" si="1"/>
        <v>37</v>
      </c>
      <c r="C42" s="20">
        <v>8.5</v>
      </c>
      <c r="D42" s="25" t="s">
        <v>229</v>
      </c>
      <c r="E42" s="22" t="s">
        <v>178</v>
      </c>
      <c r="F42" s="23" t="s">
        <v>96</v>
      </c>
      <c r="G42" s="19" t="s">
        <v>230</v>
      </c>
      <c r="H42" s="20">
        <v>851</v>
      </c>
      <c r="I42" s="19" t="s">
        <v>334</v>
      </c>
      <c r="J42" s="24">
        <f t="shared" si="0"/>
        <v>7233.5</v>
      </c>
      <c r="K42" s="13"/>
      <c r="L42" s="13"/>
    </row>
    <row r="43" spans="1:12" s="14" customFormat="1" ht="16.5">
      <c r="A43" s="18"/>
      <c r="B43" s="19">
        <f t="shared" si="1"/>
        <v>38</v>
      </c>
      <c r="C43" s="20">
        <v>52</v>
      </c>
      <c r="D43" s="25" t="s">
        <v>231</v>
      </c>
      <c r="E43" s="22" t="s">
        <v>178</v>
      </c>
      <c r="F43" s="23" t="s">
        <v>96</v>
      </c>
      <c r="G43" s="19" t="s">
        <v>232</v>
      </c>
      <c r="H43" s="20">
        <v>688</v>
      </c>
      <c r="I43" s="19" t="s">
        <v>78</v>
      </c>
      <c r="J43" s="24">
        <f t="shared" si="0"/>
        <v>35776</v>
      </c>
      <c r="K43" s="13"/>
      <c r="L43" s="13"/>
    </row>
    <row r="44" spans="1:12" s="14" customFormat="1" ht="96">
      <c r="A44" s="18"/>
      <c r="B44" s="19">
        <f t="shared" si="1"/>
        <v>39</v>
      </c>
      <c r="C44" s="20">
        <v>8</v>
      </c>
      <c r="D44" s="25" t="s">
        <v>547</v>
      </c>
      <c r="E44" s="22" t="s">
        <v>178</v>
      </c>
      <c r="F44" s="23" t="s">
        <v>96</v>
      </c>
      <c r="G44" s="19" t="s">
        <v>233</v>
      </c>
      <c r="H44" s="20">
        <v>1500</v>
      </c>
      <c r="I44" s="19" t="s">
        <v>78</v>
      </c>
      <c r="J44" s="24">
        <f t="shared" si="0"/>
        <v>12000</v>
      </c>
      <c r="K44" s="13"/>
      <c r="L44" s="13"/>
    </row>
    <row r="45" spans="1:12" s="14" customFormat="1" ht="16.5">
      <c r="A45" s="18"/>
      <c r="B45" s="19">
        <f t="shared" si="1"/>
        <v>40</v>
      </c>
      <c r="C45" s="20">
        <v>500</v>
      </c>
      <c r="D45" s="30" t="s">
        <v>527</v>
      </c>
      <c r="E45" s="22" t="s">
        <v>178</v>
      </c>
      <c r="F45" s="22" t="s">
        <v>14</v>
      </c>
      <c r="G45" s="19" t="s">
        <v>234</v>
      </c>
      <c r="H45" s="20">
        <v>47.27</v>
      </c>
      <c r="I45" s="19" t="s">
        <v>337</v>
      </c>
      <c r="J45" s="24">
        <f t="shared" si="0"/>
        <v>23635</v>
      </c>
      <c r="K45" s="13"/>
      <c r="L45" s="13"/>
    </row>
    <row r="46" spans="1:12" s="14" customFormat="1" ht="96">
      <c r="A46" s="18"/>
      <c r="B46" s="19">
        <f t="shared" si="1"/>
        <v>41</v>
      </c>
      <c r="C46" s="20">
        <v>4</v>
      </c>
      <c r="D46" s="25" t="s">
        <v>548</v>
      </c>
      <c r="E46" s="22" t="s">
        <v>178</v>
      </c>
      <c r="F46" s="22" t="s">
        <v>96</v>
      </c>
      <c r="G46" s="19" t="s">
        <v>235</v>
      </c>
      <c r="H46" s="20">
        <v>3510</v>
      </c>
      <c r="I46" s="38" t="s">
        <v>78</v>
      </c>
      <c r="J46" s="24">
        <f t="shared" si="0"/>
        <v>14040</v>
      </c>
      <c r="K46" s="13"/>
      <c r="L46" s="13"/>
    </row>
    <row r="47" spans="1:12" s="14" customFormat="1" ht="255">
      <c r="A47" s="18"/>
      <c r="B47" s="19">
        <f t="shared" si="1"/>
        <v>42</v>
      </c>
      <c r="C47" s="20">
        <v>20</v>
      </c>
      <c r="D47" s="25" t="s">
        <v>549</v>
      </c>
      <c r="E47" s="22" t="s">
        <v>178</v>
      </c>
      <c r="F47" s="23" t="s">
        <v>96</v>
      </c>
      <c r="G47" s="19" t="s">
        <v>236</v>
      </c>
      <c r="H47" s="19">
        <v>572.1</v>
      </c>
      <c r="I47" s="19" t="s">
        <v>10</v>
      </c>
      <c r="J47" s="24">
        <f t="shared" si="0"/>
        <v>11442</v>
      </c>
      <c r="K47" s="13"/>
      <c r="L47" s="13"/>
    </row>
    <row r="48" spans="1:12" s="14" customFormat="1" ht="63">
      <c r="A48" s="18"/>
      <c r="B48" s="19">
        <f t="shared" si="1"/>
        <v>43</v>
      </c>
      <c r="C48" s="20">
        <v>27.72</v>
      </c>
      <c r="D48" s="25" t="s">
        <v>237</v>
      </c>
      <c r="E48" s="22" t="s">
        <v>178</v>
      </c>
      <c r="F48" s="23" t="s">
        <v>96</v>
      </c>
      <c r="G48" s="19" t="s">
        <v>238</v>
      </c>
      <c r="H48" s="20">
        <v>1470</v>
      </c>
      <c r="I48" s="19" t="s">
        <v>334</v>
      </c>
      <c r="J48" s="24">
        <f t="shared" si="0"/>
        <v>40748.400000000001</v>
      </c>
      <c r="K48" s="13"/>
      <c r="L48" s="13"/>
    </row>
    <row r="49" spans="1:12" s="14" customFormat="1" ht="94.5">
      <c r="A49" s="18"/>
      <c r="B49" s="19">
        <f t="shared" si="1"/>
        <v>44</v>
      </c>
      <c r="C49" s="20">
        <v>27.72</v>
      </c>
      <c r="D49" s="25" t="s">
        <v>239</v>
      </c>
      <c r="E49" s="22" t="s">
        <v>178</v>
      </c>
      <c r="F49" s="23" t="s">
        <v>96</v>
      </c>
      <c r="G49" s="19" t="s">
        <v>240</v>
      </c>
      <c r="H49" s="20">
        <v>6852</v>
      </c>
      <c r="I49" s="19" t="s">
        <v>334</v>
      </c>
      <c r="J49" s="24">
        <f t="shared" si="0"/>
        <v>189937.44</v>
      </c>
      <c r="K49" s="13"/>
      <c r="L49" s="13"/>
    </row>
    <row r="50" spans="1:12" s="14" customFormat="1" ht="144.75">
      <c r="A50" s="18"/>
      <c r="B50" s="19">
        <f t="shared" si="1"/>
        <v>45</v>
      </c>
      <c r="C50" s="20">
        <v>27.72</v>
      </c>
      <c r="D50" s="25" t="s">
        <v>550</v>
      </c>
      <c r="E50" s="22" t="s">
        <v>178</v>
      </c>
      <c r="F50" s="23" t="s">
        <v>14</v>
      </c>
      <c r="G50" s="19" t="s">
        <v>228</v>
      </c>
      <c r="H50" s="20">
        <v>2181</v>
      </c>
      <c r="I50" s="19" t="s">
        <v>334</v>
      </c>
      <c r="J50" s="24">
        <f t="shared" si="0"/>
        <v>60457.32</v>
      </c>
      <c r="K50" s="13"/>
      <c r="L50" s="13"/>
    </row>
    <row r="51" spans="1:12" s="14" customFormat="1" ht="144">
      <c r="A51" s="18"/>
      <c r="B51" s="19">
        <f t="shared" si="1"/>
        <v>46</v>
      </c>
      <c r="C51" s="20">
        <v>27.72</v>
      </c>
      <c r="D51" s="25" t="s">
        <v>551</v>
      </c>
      <c r="E51" s="22" t="s">
        <v>178</v>
      </c>
      <c r="F51" s="23" t="s">
        <v>96</v>
      </c>
      <c r="G51" s="19" t="s">
        <v>241</v>
      </c>
      <c r="H51" s="20">
        <v>482</v>
      </c>
      <c r="I51" s="19" t="s">
        <v>334</v>
      </c>
      <c r="J51" s="24">
        <f t="shared" si="0"/>
        <v>13361.039999999999</v>
      </c>
      <c r="K51" s="13"/>
      <c r="L51" s="13"/>
    </row>
    <row r="52" spans="1:12" s="14" customFormat="1" ht="144">
      <c r="A52" s="18"/>
      <c r="B52" s="19">
        <f t="shared" si="1"/>
        <v>47</v>
      </c>
      <c r="C52" s="20">
        <v>27.72</v>
      </c>
      <c r="D52" s="25" t="s">
        <v>552</v>
      </c>
      <c r="E52" s="22" t="s">
        <v>178</v>
      </c>
      <c r="F52" s="23" t="s">
        <v>14</v>
      </c>
      <c r="G52" s="19" t="s">
        <v>242</v>
      </c>
      <c r="H52" s="20">
        <v>1293</v>
      </c>
      <c r="I52" s="19" t="s">
        <v>334</v>
      </c>
      <c r="J52" s="24">
        <f t="shared" si="0"/>
        <v>35841.96</v>
      </c>
      <c r="K52" s="13"/>
      <c r="L52" s="13"/>
    </row>
    <row r="53" spans="1:12" s="14" customFormat="1" ht="144">
      <c r="A53" s="18"/>
      <c r="B53" s="19">
        <f t="shared" si="1"/>
        <v>48</v>
      </c>
      <c r="C53" s="20">
        <v>27.72</v>
      </c>
      <c r="D53" s="25" t="s">
        <v>553</v>
      </c>
      <c r="E53" s="22" t="s">
        <v>178</v>
      </c>
      <c r="F53" s="23" t="s">
        <v>96</v>
      </c>
      <c r="G53" s="19" t="s">
        <v>230</v>
      </c>
      <c r="H53" s="20">
        <v>851</v>
      </c>
      <c r="I53" s="19" t="s">
        <v>334</v>
      </c>
      <c r="J53" s="24">
        <f t="shared" si="0"/>
        <v>23589.719999999998</v>
      </c>
      <c r="K53" s="13"/>
      <c r="L53" s="13"/>
    </row>
    <row r="54" spans="1:12" s="14" customFormat="1" ht="31.5">
      <c r="A54" s="18"/>
      <c r="B54" s="19">
        <f t="shared" si="1"/>
        <v>49</v>
      </c>
      <c r="C54" s="20">
        <v>500</v>
      </c>
      <c r="D54" s="25" t="s">
        <v>243</v>
      </c>
      <c r="E54" s="22" t="s">
        <v>178</v>
      </c>
      <c r="F54" s="23" t="s">
        <v>96</v>
      </c>
      <c r="G54" s="19" t="s">
        <v>244</v>
      </c>
      <c r="H54" s="20">
        <v>83</v>
      </c>
      <c r="I54" s="19" t="s">
        <v>337</v>
      </c>
      <c r="J54" s="24">
        <f t="shared" si="0"/>
        <v>41500</v>
      </c>
      <c r="K54" s="13"/>
      <c r="L54" s="13"/>
    </row>
    <row r="55" spans="1:12" s="14" customFormat="1" ht="31.5">
      <c r="A55" s="18"/>
      <c r="B55" s="19">
        <f t="shared" si="1"/>
        <v>50</v>
      </c>
      <c r="C55" s="20">
        <v>42</v>
      </c>
      <c r="D55" s="25" t="s">
        <v>245</v>
      </c>
      <c r="E55" s="22" t="s">
        <v>178</v>
      </c>
      <c r="F55" s="23" t="s">
        <v>14</v>
      </c>
      <c r="G55" s="39" t="s">
        <v>246</v>
      </c>
      <c r="H55" s="20">
        <v>2055</v>
      </c>
      <c r="I55" s="38" t="s">
        <v>333</v>
      </c>
      <c r="J55" s="24">
        <f t="shared" si="0"/>
        <v>86310</v>
      </c>
      <c r="K55" s="13"/>
      <c r="L55" s="13"/>
    </row>
    <row r="56" spans="1:12" s="14" customFormat="1" ht="31.5">
      <c r="A56" s="18"/>
      <c r="B56" s="19">
        <f t="shared" si="1"/>
        <v>51</v>
      </c>
      <c r="C56" s="20">
        <v>8</v>
      </c>
      <c r="D56" s="25" t="s">
        <v>247</v>
      </c>
      <c r="E56" s="22" t="s">
        <v>178</v>
      </c>
      <c r="F56" s="23" t="s">
        <v>14</v>
      </c>
      <c r="G56" s="19" t="s">
        <v>248</v>
      </c>
      <c r="H56" s="20">
        <v>715</v>
      </c>
      <c r="I56" s="19" t="s">
        <v>333</v>
      </c>
      <c r="J56" s="24">
        <f t="shared" si="0"/>
        <v>5720</v>
      </c>
      <c r="K56" s="13"/>
      <c r="L56" s="13"/>
    </row>
    <row r="57" spans="1:12" s="14" customFormat="1" ht="79.5">
      <c r="A57" s="18"/>
      <c r="B57" s="19">
        <f t="shared" si="1"/>
        <v>52</v>
      </c>
      <c r="C57" s="20">
        <v>24</v>
      </c>
      <c r="D57" s="25" t="s">
        <v>554</v>
      </c>
      <c r="E57" s="22" t="s">
        <v>178</v>
      </c>
      <c r="F57" s="23" t="s">
        <v>14</v>
      </c>
      <c r="G57" s="19" t="s">
        <v>249</v>
      </c>
      <c r="H57" s="20">
        <v>294</v>
      </c>
      <c r="I57" s="19" t="s">
        <v>78</v>
      </c>
      <c r="J57" s="24">
        <f t="shared" si="0"/>
        <v>7056</v>
      </c>
      <c r="K57" s="13"/>
      <c r="L57" s="13"/>
    </row>
    <row r="58" spans="1:12" s="14" customFormat="1" ht="94.5">
      <c r="A58" s="18"/>
      <c r="B58" s="19">
        <f t="shared" si="1"/>
        <v>53</v>
      </c>
      <c r="C58" s="20">
        <v>90</v>
      </c>
      <c r="D58" s="25" t="s">
        <v>250</v>
      </c>
      <c r="E58" s="22" t="s">
        <v>178</v>
      </c>
      <c r="F58" s="23" t="s">
        <v>14</v>
      </c>
      <c r="G58" s="19" t="s">
        <v>251</v>
      </c>
      <c r="H58" s="20">
        <v>299</v>
      </c>
      <c r="I58" s="19" t="s">
        <v>78</v>
      </c>
      <c r="J58" s="24">
        <f t="shared" si="0"/>
        <v>26910</v>
      </c>
      <c r="K58" s="13"/>
      <c r="L58" s="13"/>
    </row>
    <row r="59" spans="1:12" s="14" customFormat="1" ht="78.75">
      <c r="A59" s="18"/>
      <c r="B59" s="19">
        <f t="shared" si="1"/>
        <v>54</v>
      </c>
      <c r="C59" s="20">
        <v>60</v>
      </c>
      <c r="D59" s="25" t="s">
        <v>252</v>
      </c>
      <c r="E59" s="22" t="s">
        <v>178</v>
      </c>
      <c r="F59" s="23" t="s">
        <v>14</v>
      </c>
      <c r="G59" s="19" t="s">
        <v>253</v>
      </c>
      <c r="H59" s="20">
        <v>399</v>
      </c>
      <c r="I59" s="19" t="s">
        <v>78</v>
      </c>
      <c r="J59" s="24">
        <f t="shared" si="0"/>
        <v>23940</v>
      </c>
      <c r="K59" s="13"/>
      <c r="L59" s="13"/>
    </row>
    <row r="60" spans="1:12" s="14" customFormat="1" ht="94.5">
      <c r="A60" s="18"/>
      <c r="B60" s="19">
        <f t="shared" si="1"/>
        <v>55</v>
      </c>
      <c r="C60" s="20">
        <v>31</v>
      </c>
      <c r="D60" s="25" t="s">
        <v>254</v>
      </c>
      <c r="E60" s="22" t="s">
        <v>178</v>
      </c>
      <c r="F60" s="23" t="s">
        <v>14</v>
      </c>
      <c r="G60" s="19" t="s">
        <v>255</v>
      </c>
      <c r="H60" s="20">
        <v>284</v>
      </c>
      <c r="I60" s="19" t="s">
        <v>78</v>
      </c>
      <c r="J60" s="24">
        <f t="shared" si="0"/>
        <v>8804</v>
      </c>
      <c r="K60" s="13"/>
      <c r="L60" s="13"/>
    </row>
    <row r="61" spans="1:12" s="14" customFormat="1" ht="47.25">
      <c r="A61" s="18"/>
      <c r="B61" s="19">
        <f t="shared" si="1"/>
        <v>56</v>
      </c>
      <c r="C61" s="20">
        <v>12</v>
      </c>
      <c r="D61" s="25" t="s">
        <v>256</v>
      </c>
      <c r="E61" s="22" t="s">
        <v>178</v>
      </c>
      <c r="F61" s="23" t="s">
        <v>14</v>
      </c>
      <c r="G61" s="19" t="s">
        <v>257</v>
      </c>
      <c r="H61" s="20">
        <v>368</v>
      </c>
      <c r="I61" s="19" t="s">
        <v>78</v>
      </c>
      <c r="J61" s="24">
        <f t="shared" si="0"/>
        <v>4416</v>
      </c>
      <c r="K61" s="13"/>
      <c r="L61" s="13"/>
    </row>
    <row r="62" spans="1:12" s="14" customFormat="1" ht="47.25">
      <c r="A62" s="18"/>
      <c r="B62" s="19">
        <f t="shared" si="1"/>
        <v>57</v>
      </c>
      <c r="C62" s="20">
        <v>36</v>
      </c>
      <c r="D62" s="25" t="s">
        <v>258</v>
      </c>
      <c r="E62" s="22" t="s">
        <v>178</v>
      </c>
      <c r="F62" s="23" t="s">
        <v>14</v>
      </c>
      <c r="G62" s="22" t="s">
        <v>259</v>
      </c>
      <c r="H62" s="28">
        <v>357</v>
      </c>
      <c r="I62" s="19" t="s">
        <v>78</v>
      </c>
      <c r="J62" s="24">
        <f t="shared" si="0"/>
        <v>12852</v>
      </c>
      <c r="K62" s="13"/>
      <c r="L62" s="13"/>
    </row>
    <row r="63" spans="1:12" s="14" customFormat="1" ht="63">
      <c r="A63" s="18"/>
      <c r="B63" s="19">
        <f t="shared" si="1"/>
        <v>58</v>
      </c>
      <c r="C63" s="20">
        <v>9</v>
      </c>
      <c r="D63" s="25" t="s">
        <v>260</v>
      </c>
      <c r="E63" s="22" t="s">
        <v>178</v>
      </c>
      <c r="F63" s="23" t="s">
        <v>96</v>
      </c>
      <c r="G63" s="22" t="s">
        <v>261</v>
      </c>
      <c r="H63" s="28">
        <v>781</v>
      </c>
      <c r="I63" s="19" t="s">
        <v>78</v>
      </c>
      <c r="J63" s="24">
        <f t="shared" si="0"/>
        <v>7029</v>
      </c>
      <c r="K63" s="13"/>
      <c r="L63" s="13"/>
    </row>
    <row r="64" spans="1:12" s="14" customFormat="1" ht="63">
      <c r="A64" s="18"/>
      <c r="B64" s="19">
        <f t="shared" si="1"/>
        <v>59</v>
      </c>
      <c r="C64" s="20">
        <v>12</v>
      </c>
      <c r="D64" s="25" t="s">
        <v>262</v>
      </c>
      <c r="E64" s="22" t="s">
        <v>178</v>
      </c>
      <c r="F64" s="23" t="s">
        <v>96</v>
      </c>
      <c r="G64" s="22" t="s">
        <v>263</v>
      </c>
      <c r="H64" s="28">
        <v>507</v>
      </c>
      <c r="I64" s="19" t="s">
        <v>78</v>
      </c>
      <c r="J64" s="24">
        <f t="shared" si="0"/>
        <v>6084</v>
      </c>
      <c r="K64" s="13"/>
      <c r="L64" s="13"/>
    </row>
    <row r="65" spans="1:12" s="14" customFormat="1" ht="78.75">
      <c r="A65" s="18"/>
      <c r="B65" s="19">
        <f t="shared" si="1"/>
        <v>60</v>
      </c>
      <c r="C65" s="20">
        <v>60</v>
      </c>
      <c r="D65" s="25" t="s">
        <v>264</v>
      </c>
      <c r="E65" s="22" t="s">
        <v>178</v>
      </c>
      <c r="F65" s="23" t="s">
        <v>96</v>
      </c>
      <c r="G65" s="22" t="s">
        <v>265</v>
      </c>
      <c r="H65" s="28">
        <v>224</v>
      </c>
      <c r="I65" s="19" t="s">
        <v>78</v>
      </c>
      <c r="J65" s="24">
        <f t="shared" si="0"/>
        <v>13440</v>
      </c>
      <c r="K65" s="13"/>
      <c r="L65" s="13"/>
    </row>
    <row r="66" spans="1:12" s="14" customFormat="1" ht="47.25">
      <c r="A66" s="18"/>
      <c r="B66" s="19">
        <f t="shared" si="1"/>
        <v>61</v>
      </c>
      <c r="C66" s="20">
        <v>133.30000000000001</v>
      </c>
      <c r="D66" s="25" t="s">
        <v>266</v>
      </c>
      <c r="E66" s="22" t="s">
        <v>178</v>
      </c>
      <c r="F66" s="23" t="s">
        <v>96</v>
      </c>
      <c r="G66" s="22" t="s">
        <v>267</v>
      </c>
      <c r="H66" s="28">
        <v>327.68</v>
      </c>
      <c r="I66" s="19" t="s">
        <v>10</v>
      </c>
      <c r="J66" s="24">
        <f t="shared" si="0"/>
        <v>43679.744000000006</v>
      </c>
      <c r="K66" s="13"/>
      <c r="L66" s="13"/>
    </row>
    <row r="67" spans="1:12" s="14" customFormat="1" ht="16.5">
      <c r="A67" s="18"/>
      <c r="B67" s="19">
        <f t="shared" si="1"/>
        <v>62</v>
      </c>
      <c r="C67" s="20">
        <v>303</v>
      </c>
      <c r="D67" s="25" t="s">
        <v>268</v>
      </c>
      <c r="E67" s="22" t="s">
        <v>178</v>
      </c>
      <c r="F67" s="23" t="s">
        <v>96</v>
      </c>
      <c r="G67" s="22" t="s">
        <v>269</v>
      </c>
      <c r="H67" s="28">
        <v>65</v>
      </c>
      <c r="I67" s="19" t="s">
        <v>78</v>
      </c>
      <c r="J67" s="24">
        <f t="shared" si="0"/>
        <v>19695</v>
      </c>
      <c r="K67" s="13"/>
      <c r="L67" s="13"/>
    </row>
    <row r="68" spans="1:12" s="14" customFormat="1" ht="31.5">
      <c r="A68" s="18"/>
      <c r="B68" s="19">
        <f t="shared" si="1"/>
        <v>63</v>
      </c>
      <c r="C68" s="20">
        <v>13</v>
      </c>
      <c r="D68" s="25" t="s">
        <v>270</v>
      </c>
      <c r="E68" s="22" t="s">
        <v>178</v>
      </c>
      <c r="F68" s="23" t="s">
        <v>96</v>
      </c>
      <c r="G68" s="22" t="s">
        <v>271</v>
      </c>
      <c r="H68" s="28">
        <v>4500</v>
      </c>
      <c r="I68" s="19" t="s">
        <v>78</v>
      </c>
      <c r="J68" s="24">
        <f t="shared" si="0"/>
        <v>58500</v>
      </c>
      <c r="K68" s="13"/>
      <c r="L68" s="13"/>
    </row>
    <row r="69" spans="1:12" s="14" customFormat="1" ht="47.25">
      <c r="A69" s="18"/>
      <c r="B69" s="19">
        <f t="shared" si="1"/>
        <v>64</v>
      </c>
      <c r="C69" s="20">
        <v>21</v>
      </c>
      <c r="D69" s="25" t="s">
        <v>272</v>
      </c>
      <c r="E69" s="22" t="s">
        <v>178</v>
      </c>
      <c r="F69" s="23" t="s">
        <v>96</v>
      </c>
      <c r="G69" s="22" t="s">
        <v>273</v>
      </c>
      <c r="H69" s="28">
        <v>3200</v>
      </c>
      <c r="I69" s="19" t="s">
        <v>78</v>
      </c>
      <c r="J69" s="24">
        <f t="shared" si="0"/>
        <v>67200</v>
      </c>
      <c r="K69" s="13"/>
      <c r="L69" s="13"/>
    </row>
    <row r="70" spans="1:12" s="14" customFormat="1" ht="78.75">
      <c r="A70" s="18"/>
      <c r="B70" s="19">
        <f t="shared" si="1"/>
        <v>65</v>
      </c>
      <c r="C70" s="20">
        <v>1</v>
      </c>
      <c r="D70" s="25" t="s">
        <v>274</v>
      </c>
      <c r="E70" s="22" t="s">
        <v>178</v>
      </c>
      <c r="F70" s="23" t="s">
        <v>96</v>
      </c>
      <c r="G70" s="19" t="s">
        <v>275</v>
      </c>
      <c r="H70" s="20">
        <v>2122</v>
      </c>
      <c r="I70" s="19" t="s">
        <v>78</v>
      </c>
      <c r="J70" s="24">
        <f t="shared" ref="J70:J133" si="2">C70*H70</f>
        <v>2122</v>
      </c>
      <c r="K70" s="13"/>
      <c r="L70" s="13"/>
    </row>
    <row r="71" spans="1:12" s="14" customFormat="1" ht="144">
      <c r="A71" s="18"/>
      <c r="B71" s="19">
        <f t="shared" si="1"/>
        <v>66</v>
      </c>
      <c r="C71" s="20">
        <v>35</v>
      </c>
      <c r="D71" s="25" t="s">
        <v>555</v>
      </c>
      <c r="E71" s="22" t="s">
        <v>178</v>
      </c>
      <c r="F71" s="23" t="s">
        <v>96</v>
      </c>
      <c r="G71" s="22" t="s">
        <v>276</v>
      </c>
      <c r="H71" s="28">
        <v>142</v>
      </c>
      <c r="I71" s="19" t="s">
        <v>78</v>
      </c>
      <c r="J71" s="24">
        <f t="shared" si="2"/>
        <v>4970</v>
      </c>
      <c r="K71" s="13"/>
      <c r="L71" s="13"/>
    </row>
    <row r="72" spans="1:12" s="14" customFormat="1" ht="16.5">
      <c r="A72" s="18"/>
      <c r="B72" s="19">
        <f t="shared" ref="B72:B135" si="3">B71+1</f>
        <v>67</v>
      </c>
      <c r="C72" s="37">
        <v>64.584000000000003</v>
      </c>
      <c r="D72" s="25" t="s">
        <v>277</v>
      </c>
      <c r="E72" s="22" t="s">
        <v>178</v>
      </c>
      <c r="F72" s="23" t="s">
        <v>96</v>
      </c>
      <c r="G72" s="39" t="s">
        <v>278</v>
      </c>
      <c r="H72" s="24">
        <v>331</v>
      </c>
      <c r="I72" s="19" t="s">
        <v>335</v>
      </c>
      <c r="J72" s="24">
        <f t="shared" si="2"/>
        <v>21377.304</v>
      </c>
      <c r="K72" s="13"/>
      <c r="L72" s="13"/>
    </row>
    <row r="73" spans="1:12" s="14" customFormat="1" ht="47.25">
      <c r="A73" s="18"/>
      <c r="B73" s="19">
        <f t="shared" si="3"/>
        <v>68</v>
      </c>
      <c r="C73" s="20">
        <v>74.52</v>
      </c>
      <c r="D73" s="25" t="s">
        <v>279</v>
      </c>
      <c r="E73" s="22" t="s">
        <v>178</v>
      </c>
      <c r="F73" s="23" t="s">
        <v>96</v>
      </c>
      <c r="G73" s="22" t="s">
        <v>280</v>
      </c>
      <c r="H73" s="28">
        <v>5160</v>
      </c>
      <c r="I73" s="19" t="s">
        <v>335</v>
      </c>
      <c r="J73" s="24">
        <f t="shared" si="2"/>
        <v>384523.19999999995</v>
      </c>
      <c r="K73" s="13"/>
      <c r="L73" s="13"/>
    </row>
    <row r="74" spans="1:12" s="14" customFormat="1" ht="16.5">
      <c r="A74" s="18"/>
      <c r="B74" s="19">
        <f t="shared" si="3"/>
        <v>69</v>
      </c>
      <c r="C74" s="20">
        <v>2</v>
      </c>
      <c r="D74" s="25" t="s">
        <v>281</v>
      </c>
      <c r="E74" s="22" t="s">
        <v>178</v>
      </c>
      <c r="F74" s="23" t="s">
        <v>96</v>
      </c>
      <c r="G74" s="22" t="s">
        <v>282</v>
      </c>
      <c r="H74" s="28">
        <v>12500</v>
      </c>
      <c r="I74" s="19" t="s">
        <v>78</v>
      </c>
      <c r="J74" s="24">
        <f t="shared" si="2"/>
        <v>25000</v>
      </c>
      <c r="K74" s="13"/>
      <c r="L74" s="13"/>
    </row>
    <row r="75" spans="1:12" s="14" customFormat="1" ht="16.5">
      <c r="A75" s="18"/>
      <c r="B75" s="19">
        <f t="shared" si="3"/>
        <v>70</v>
      </c>
      <c r="C75" s="20">
        <v>10</v>
      </c>
      <c r="D75" s="25" t="s">
        <v>283</v>
      </c>
      <c r="E75" s="22" t="s">
        <v>178</v>
      </c>
      <c r="F75" s="23" t="s">
        <v>96</v>
      </c>
      <c r="G75" s="22" t="s">
        <v>284</v>
      </c>
      <c r="H75" s="28">
        <v>12000</v>
      </c>
      <c r="I75" s="19" t="s">
        <v>78</v>
      </c>
      <c r="J75" s="24">
        <f t="shared" si="2"/>
        <v>120000</v>
      </c>
      <c r="K75" s="13"/>
      <c r="L75" s="13"/>
    </row>
    <row r="76" spans="1:12" s="14" customFormat="1" ht="47.25">
      <c r="A76" s="18"/>
      <c r="B76" s="19">
        <f t="shared" si="3"/>
        <v>71</v>
      </c>
      <c r="C76" s="20">
        <v>16</v>
      </c>
      <c r="D76" s="25" t="s">
        <v>528</v>
      </c>
      <c r="E76" s="22" t="s">
        <v>178</v>
      </c>
      <c r="F76" s="23" t="s">
        <v>96</v>
      </c>
      <c r="G76" s="22" t="s">
        <v>285</v>
      </c>
      <c r="H76" s="28">
        <v>928</v>
      </c>
      <c r="I76" s="19" t="s">
        <v>78</v>
      </c>
      <c r="J76" s="24">
        <f t="shared" si="2"/>
        <v>14848</v>
      </c>
      <c r="K76" s="13"/>
      <c r="L76" s="13"/>
    </row>
    <row r="77" spans="1:12" s="14" customFormat="1" ht="78.75">
      <c r="A77" s="18"/>
      <c r="B77" s="19">
        <f t="shared" si="3"/>
        <v>72</v>
      </c>
      <c r="C77" s="20">
        <v>4</v>
      </c>
      <c r="D77" s="25" t="s">
        <v>286</v>
      </c>
      <c r="E77" s="22" t="s">
        <v>178</v>
      </c>
      <c r="F77" s="23" t="s">
        <v>14</v>
      </c>
      <c r="G77" s="22" t="s">
        <v>287</v>
      </c>
      <c r="H77" s="28">
        <v>4725</v>
      </c>
      <c r="I77" s="19" t="s">
        <v>78</v>
      </c>
      <c r="J77" s="24">
        <f t="shared" si="2"/>
        <v>18900</v>
      </c>
      <c r="K77" s="13"/>
      <c r="L77" s="13"/>
    </row>
    <row r="78" spans="1:12" s="14" customFormat="1" ht="108" customHeight="1">
      <c r="A78" s="18"/>
      <c r="B78" s="19">
        <f t="shared" si="3"/>
        <v>73</v>
      </c>
      <c r="C78" s="20">
        <v>12</v>
      </c>
      <c r="D78" s="25" t="s">
        <v>288</v>
      </c>
      <c r="E78" s="22" t="s">
        <v>178</v>
      </c>
      <c r="F78" s="23" t="s">
        <v>14</v>
      </c>
      <c r="G78" s="22" t="s">
        <v>289</v>
      </c>
      <c r="H78" s="28">
        <v>909</v>
      </c>
      <c r="I78" s="19" t="s">
        <v>78</v>
      </c>
      <c r="J78" s="24">
        <f t="shared" si="2"/>
        <v>10908</v>
      </c>
      <c r="K78" s="13"/>
      <c r="L78" s="13"/>
    </row>
    <row r="79" spans="1:12" s="14" customFormat="1" ht="31.5">
      <c r="A79" s="18"/>
      <c r="B79" s="19">
        <f t="shared" si="3"/>
        <v>74</v>
      </c>
      <c r="C79" s="20">
        <v>4</v>
      </c>
      <c r="D79" s="25" t="s">
        <v>290</v>
      </c>
      <c r="E79" s="22" t="s">
        <v>178</v>
      </c>
      <c r="F79" s="23" t="s">
        <v>96</v>
      </c>
      <c r="G79" s="22" t="s">
        <v>291</v>
      </c>
      <c r="H79" s="28">
        <v>880</v>
      </c>
      <c r="I79" s="19" t="s">
        <v>333</v>
      </c>
      <c r="J79" s="24">
        <f t="shared" si="2"/>
        <v>3520</v>
      </c>
      <c r="K79" s="13"/>
      <c r="L79" s="13"/>
    </row>
    <row r="80" spans="1:12" s="14" customFormat="1" ht="16.5">
      <c r="A80" s="18"/>
      <c r="B80" s="19">
        <f t="shared" si="3"/>
        <v>75</v>
      </c>
      <c r="C80" s="20">
        <v>2</v>
      </c>
      <c r="D80" s="25" t="s">
        <v>292</v>
      </c>
      <c r="E80" s="22" t="s">
        <v>178</v>
      </c>
      <c r="F80" s="23" t="s">
        <v>96</v>
      </c>
      <c r="G80" s="22" t="s">
        <v>293</v>
      </c>
      <c r="H80" s="28">
        <v>559</v>
      </c>
      <c r="I80" s="19" t="s">
        <v>333</v>
      </c>
      <c r="J80" s="24">
        <f t="shared" si="2"/>
        <v>1118</v>
      </c>
      <c r="K80" s="13"/>
      <c r="L80" s="13"/>
    </row>
    <row r="81" spans="1:12" s="14" customFormat="1" ht="16.5">
      <c r="A81" s="18"/>
      <c r="B81" s="19">
        <f t="shared" si="3"/>
        <v>76</v>
      </c>
      <c r="C81" s="20">
        <v>8</v>
      </c>
      <c r="D81" s="25" t="s">
        <v>294</v>
      </c>
      <c r="E81" s="22" t="s">
        <v>178</v>
      </c>
      <c r="F81" s="23" t="s">
        <v>96</v>
      </c>
      <c r="G81" s="19" t="s">
        <v>295</v>
      </c>
      <c r="H81" s="20">
        <v>505</v>
      </c>
      <c r="I81" s="19" t="s">
        <v>333</v>
      </c>
      <c r="J81" s="24">
        <f t="shared" si="2"/>
        <v>4040</v>
      </c>
      <c r="K81" s="13"/>
      <c r="L81" s="13"/>
    </row>
    <row r="82" spans="1:12" s="14" customFormat="1" ht="114.75">
      <c r="A82" s="18"/>
      <c r="B82" s="19">
        <f t="shared" si="3"/>
        <v>77</v>
      </c>
      <c r="C82" s="20">
        <f>32+2</f>
        <v>34</v>
      </c>
      <c r="D82" s="25" t="s">
        <v>556</v>
      </c>
      <c r="E82" s="22" t="s">
        <v>178</v>
      </c>
      <c r="F82" s="23" t="s">
        <v>14</v>
      </c>
      <c r="G82" s="22" t="s">
        <v>296</v>
      </c>
      <c r="H82" s="28">
        <v>8820</v>
      </c>
      <c r="I82" s="19" t="s">
        <v>78</v>
      </c>
      <c r="J82" s="24">
        <f t="shared" si="2"/>
        <v>299880</v>
      </c>
      <c r="K82" s="13"/>
      <c r="L82" s="13"/>
    </row>
    <row r="83" spans="1:12" s="14" customFormat="1" ht="94.5">
      <c r="A83" s="18"/>
      <c r="B83" s="19">
        <f t="shared" si="3"/>
        <v>78</v>
      </c>
      <c r="C83" s="20">
        <f>C82</f>
        <v>34</v>
      </c>
      <c r="D83" s="25" t="s">
        <v>297</v>
      </c>
      <c r="E83" s="22" t="s">
        <v>178</v>
      </c>
      <c r="F83" s="23" t="s">
        <v>96</v>
      </c>
      <c r="G83" s="19" t="s">
        <v>298</v>
      </c>
      <c r="H83" s="28">
        <v>8004</v>
      </c>
      <c r="I83" s="19" t="s">
        <v>78</v>
      </c>
      <c r="J83" s="24">
        <f t="shared" si="2"/>
        <v>272136</v>
      </c>
      <c r="K83" s="13"/>
      <c r="L83" s="13"/>
    </row>
    <row r="84" spans="1:12" s="14" customFormat="1" ht="63">
      <c r="A84" s="18"/>
      <c r="B84" s="19">
        <f t="shared" si="3"/>
        <v>79</v>
      </c>
      <c r="C84" s="20">
        <f>C82</f>
        <v>34</v>
      </c>
      <c r="D84" s="25" t="s">
        <v>199</v>
      </c>
      <c r="E84" s="22" t="s">
        <v>178</v>
      </c>
      <c r="F84" s="23" t="s">
        <v>96</v>
      </c>
      <c r="G84" s="19" t="s">
        <v>200</v>
      </c>
      <c r="H84" s="28">
        <v>386</v>
      </c>
      <c r="I84" s="19" t="s">
        <v>78</v>
      </c>
      <c r="J84" s="24">
        <f t="shared" si="2"/>
        <v>13124</v>
      </c>
      <c r="K84" s="13"/>
      <c r="L84" s="13"/>
    </row>
    <row r="85" spans="1:12" s="14" customFormat="1" ht="64.5">
      <c r="A85" s="18"/>
      <c r="B85" s="19">
        <f t="shared" si="3"/>
        <v>80</v>
      </c>
      <c r="C85" s="20">
        <v>1800</v>
      </c>
      <c r="D85" s="25" t="s">
        <v>557</v>
      </c>
      <c r="E85" s="22" t="s">
        <v>178</v>
      </c>
      <c r="F85" s="23" t="s">
        <v>96</v>
      </c>
      <c r="G85" s="19" t="s">
        <v>299</v>
      </c>
      <c r="H85" s="28">
        <v>41</v>
      </c>
      <c r="I85" s="19" t="s">
        <v>75</v>
      </c>
      <c r="J85" s="24">
        <f t="shared" si="2"/>
        <v>73800</v>
      </c>
      <c r="K85" s="13"/>
      <c r="L85" s="13"/>
    </row>
    <row r="86" spans="1:12" s="14" customFormat="1" ht="111.75">
      <c r="A86" s="18"/>
      <c r="B86" s="19">
        <f t="shared" si="3"/>
        <v>81</v>
      </c>
      <c r="C86" s="20">
        <v>957.45</v>
      </c>
      <c r="D86" s="25" t="s">
        <v>542</v>
      </c>
      <c r="E86" s="22" t="s">
        <v>178</v>
      </c>
      <c r="F86" s="23" t="s">
        <v>96</v>
      </c>
      <c r="G86" s="19" t="s">
        <v>203</v>
      </c>
      <c r="H86" s="28">
        <v>65</v>
      </c>
      <c r="I86" s="19" t="s">
        <v>75</v>
      </c>
      <c r="J86" s="24">
        <f t="shared" si="2"/>
        <v>62234.25</v>
      </c>
      <c r="K86" s="13"/>
      <c r="L86" s="13"/>
    </row>
    <row r="87" spans="1:12" s="14" customFormat="1" ht="47.25">
      <c r="A87" s="18"/>
      <c r="B87" s="19">
        <f t="shared" si="3"/>
        <v>82</v>
      </c>
      <c r="C87" s="20">
        <v>2500</v>
      </c>
      <c r="D87" s="25" t="s">
        <v>300</v>
      </c>
      <c r="E87" s="22" t="s">
        <v>178</v>
      </c>
      <c r="F87" s="23" t="s">
        <v>96</v>
      </c>
      <c r="G87" s="19" t="s">
        <v>301</v>
      </c>
      <c r="H87" s="24">
        <v>27</v>
      </c>
      <c r="I87" s="19" t="s">
        <v>10</v>
      </c>
      <c r="J87" s="24">
        <f t="shared" si="2"/>
        <v>67500</v>
      </c>
      <c r="K87" s="13"/>
      <c r="L87" s="13"/>
    </row>
    <row r="88" spans="1:12" s="14" customFormat="1" ht="78.75">
      <c r="A88" s="18"/>
      <c r="B88" s="19">
        <f t="shared" si="3"/>
        <v>83</v>
      </c>
      <c r="C88" s="20">
        <v>270</v>
      </c>
      <c r="D88" s="25" t="s">
        <v>302</v>
      </c>
      <c r="E88" s="22" t="s">
        <v>178</v>
      </c>
      <c r="F88" s="23" t="s">
        <v>96</v>
      </c>
      <c r="G88" s="19" t="s">
        <v>303</v>
      </c>
      <c r="H88" s="22">
        <v>27</v>
      </c>
      <c r="I88" s="38" t="s">
        <v>78</v>
      </c>
      <c r="J88" s="24">
        <f t="shared" si="2"/>
        <v>7290</v>
      </c>
      <c r="K88" s="13"/>
      <c r="L88" s="13"/>
    </row>
    <row r="89" spans="1:12" s="14" customFormat="1" ht="47.25">
      <c r="A89" s="18"/>
      <c r="B89" s="19">
        <f t="shared" si="3"/>
        <v>84</v>
      </c>
      <c r="C89" s="20">
        <v>1</v>
      </c>
      <c r="D89" s="25" t="s">
        <v>304</v>
      </c>
      <c r="E89" s="22" t="s">
        <v>178</v>
      </c>
      <c r="F89" s="23" t="s">
        <v>96</v>
      </c>
      <c r="G89" s="19" t="s">
        <v>305</v>
      </c>
      <c r="H89" s="22">
        <v>2783</v>
      </c>
      <c r="I89" s="19" t="s">
        <v>78</v>
      </c>
      <c r="J89" s="24">
        <f t="shared" si="2"/>
        <v>2783</v>
      </c>
      <c r="K89" s="13"/>
      <c r="L89" s="13"/>
    </row>
    <row r="90" spans="1:12" s="14" customFormat="1" ht="31.5">
      <c r="A90" s="18"/>
      <c r="B90" s="19">
        <f t="shared" si="3"/>
        <v>85</v>
      </c>
      <c r="C90" s="20">
        <v>1</v>
      </c>
      <c r="D90" s="30" t="s">
        <v>529</v>
      </c>
      <c r="E90" s="22" t="s">
        <v>178</v>
      </c>
      <c r="F90" s="23" t="s">
        <v>96</v>
      </c>
      <c r="G90" s="38" t="s">
        <v>530</v>
      </c>
      <c r="H90" s="22">
        <v>2783</v>
      </c>
      <c r="I90" s="19" t="s">
        <v>78</v>
      </c>
      <c r="J90" s="24">
        <f t="shared" si="2"/>
        <v>2783</v>
      </c>
      <c r="K90" s="13"/>
      <c r="L90" s="13"/>
    </row>
    <row r="91" spans="1:12" s="14" customFormat="1" ht="16.5">
      <c r="A91" s="18"/>
      <c r="B91" s="19">
        <f t="shared" si="3"/>
        <v>86</v>
      </c>
      <c r="C91" s="20">
        <v>1</v>
      </c>
      <c r="D91" s="25" t="s">
        <v>306</v>
      </c>
      <c r="E91" s="22" t="s">
        <v>178</v>
      </c>
      <c r="F91" s="23" t="s">
        <v>96</v>
      </c>
      <c r="G91" s="19" t="s">
        <v>307</v>
      </c>
      <c r="H91" s="28">
        <v>900</v>
      </c>
      <c r="I91" s="19" t="s">
        <v>78</v>
      </c>
      <c r="J91" s="24">
        <f t="shared" si="2"/>
        <v>900</v>
      </c>
      <c r="K91" s="13"/>
      <c r="L91" s="13"/>
    </row>
    <row r="92" spans="1:12" s="14" customFormat="1" ht="16.5">
      <c r="A92" s="18"/>
      <c r="B92" s="19">
        <f t="shared" si="3"/>
        <v>87</v>
      </c>
      <c r="C92" s="20">
        <v>1</v>
      </c>
      <c r="D92" s="25" t="s">
        <v>308</v>
      </c>
      <c r="E92" s="22" t="s">
        <v>178</v>
      </c>
      <c r="F92" s="23" t="s">
        <v>96</v>
      </c>
      <c r="G92" s="19" t="s">
        <v>309</v>
      </c>
      <c r="H92" s="28">
        <v>900</v>
      </c>
      <c r="I92" s="19" t="s">
        <v>78</v>
      </c>
      <c r="J92" s="24">
        <f t="shared" si="2"/>
        <v>900</v>
      </c>
      <c r="K92" s="13"/>
      <c r="L92" s="13"/>
    </row>
    <row r="93" spans="1:12" s="14" customFormat="1" ht="16.5">
      <c r="A93" s="18"/>
      <c r="B93" s="19">
        <f t="shared" si="3"/>
        <v>88</v>
      </c>
      <c r="C93" s="20">
        <v>1</v>
      </c>
      <c r="D93" s="25" t="s">
        <v>310</v>
      </c>
      <c r="E93" s="22" t="s">
        <v>178</v>
      </c>
      <c r="F93" s="23" t="s">
        <v>96</v>
      </c>
      <c r="G93" s="19" t="s">
        <v>311</v>
      </c>
      <c r="H93" s="28">
        <v>572</v>
      </c>
      <c r="I93" s="19" t="s">
        <v>78</v>
      </c>
      <c r="J93" s="24">
        <f t="shared" si="2"/>
        <v>572</v>
      </c>
      <c r="K93" s="13"/>
      <c r="L93" s="13"/>
    </row>
    <row r="94" spans="1:12" s="14" customFormat="1" ht="16.5">
      <c r="A94" s="18"/>
      <c r="B94" s="19">
        <f t="shared" si="3"/>
        <v>89</v>
      </c>
      <c r="C94" s="20">
        <v>1</v>
      </c>
      <c r="D94" s="25" t="s">
        <v>312</v>
      </c>
      <c r="E94" s="22" t="s">
        <v>178</v>
      </c>
      <c r="F94" s="23" t="s">
        <v>96</v>
      </c>
      <c r="G94" s="19" t="s">
        <v>313</v>
      </c>
      <c r="H94" s="28">
        <v>366</v>
      </c>
      <c r="I94" s="19" t="s">
        <v>78</v>
      </c>
      <c r="J94" s="24">
        <f t="shared" si="2"/>
        <v>366</v>
      </c>
      <c r="K94" s="13"/>
      <c r="L94" s="13"/>
    </row>
    <row r="95" spans="1:12" s="14" customFormat="1" ht="16.5">
      <c r="A95" s="18"/>
      <c r="B95" s="19">
        <f t="shared" si="3"/>
        <v>90</v>
      </c>
      <c r="C95" s="20">
        <v>90</v>
      </c>
      <c r="D95" s="25" t="s">
        <v>314</v>
      </c>
      <c r="E95" s="22" t="s">
        <v>178</v>
      </c>
      <c r="F95" s="23" t="s">
        <v>96</v>
      </c>
      <c r="G95" s="19" t="s">
        <v>315</v>
      </c>
      <c r="H95" s="28">
        <v>3148</v>
      </c>
      <c r="I95" s="19" t="s">
        <v>75</v>
      </c>
      <c r="J95" s="24">
        <f t="shared" si="2"/>
        <v>283320</v>
      </c>
      <c r="K95" s="13"/>
      <c r="L95" s="13"/>
    </row>
    <row r="96" spans="1:12" s="14" customFormat="1" ht="49.5">
      <c r="A96" s="18"/>
      <c r="B96" s="19">
        <f t="shared" si="3"/>
        <v>91</v>
      </c>
      <c r="C96" s="20">
        <v>1</v>
      </c>
      <c r="D96" s="25" t="s">
        <v>558</v>
      </c>
      <c r="E96" s="22" t="s">
        <v>178</v>
      </c>
      <c r="F96" s="23" t="s">
        <v>96</v>
      </c>
      <c r="G96" s="19" t="s">
        <v>316</v>
      </c>
      <c r="H96" s="28">
        <v>25967.57</v>
      </c>
      <c r="I96" s="19" t="s">
        <v>78</v>
      </c>
      <c r="J96" s="24">
        <f t="shared" si="2"/>
        <v>25967.57</v>
      </c>
      <c r="K96" s="13"/>
      <c r="L96" s="13"/>
    </row>
    <row r="97" spans="1:12" s="14" customFormat="1" ht="16.5">
      <c r="A97" s="18"/>
      <c r="B97" s="19">
        <f t="shared" si="3"/>
        <v>92</v>
      </c>
      <c r="C97" s="20">
        <v>1</v>
      </c>
      <c r="D97" s="25" t="s">
        <v>317</v>
      </c>
      <c r="E97" s="22" t="s">
        <v>178</v>
      </c>
      <c r="F97" s="23" t="s">
        <v>96</v>
      </c>
      <c r="G97" s="19" t="s">
        <v>318</v>
      </c>
      <c r="H97" s="20">
        <v>350</v>
      </c>
      <c r="I97" s="19" t="s">
        <v>78</v>
      </c>
      <c r="J97" s="24">
        <f t="shared" si="2"/>
        <v>350</v>
      </c>
      <c r="K97" s="13"/>
      <c r="L97" s="13"/>
    </row>
    <row r="98" spans="1:12" s="14" customFormat="1" ht="16.5">
      <c r="A98" s="18"/>
      <c r="B98" s="19">
        <f t="shared" si="3"/>
        <v>93</v>
      </c>
      <c r="C98" s="20">
        <v>1</v>
      </c>
      <c r="D98" s="25" t="s">
        <v>319</v>
      </c>
      <c r="E98" s="22" t="s">
        <v>178</v>
      </c>
      <c r="F98" s="23" t="s">
        <v>96</v>
      </c>
      <c r="G98" s="19" t="s">
        <v>320</v>
      </c>
      <c r="H98" s="20">
        <v>280</v>
      </c>
      <c r="I98" s="19" t="s">
        <v>78</v>
      </c>
      <c r="J98" s="24">
        <f t="shared" si="2"/>
        <v>280</v>
      </c>
      <c r="K98" s="13"/>
      <c r="L98" s="13"/>
    </row>
    <row r="99" spans="1:12" s="14" customFormat="1" ht="48.75">
      <c r="A99" s="18"/>
      <c r="B99" s="19">
        <f t="shared" si="3"/>
        <v>94</v>
      </c>
      <c r="C99" s="20">
        <v>1</v>
      </c>
      <c r="D99" s="25" t="s">
        <v>559</v>
      </c>
      <c r="E99" s="22" t="s">
        <v>178</v>
      </c>
      <c r="F99" s="23" t="s">
        <v>96</v>
      </c>
      <c r="G99" s="19" t="s">
        <v>321</v>
      </c>
      <c r="H99" s="28">
        <v>1139.95</v>
      </c>
      <c r="I99" s="19" t="s">
        <v>78</v>
      </c>
      <c r="J99" s="24">
        <f t="shared" si="2"/>
        <v>1139.95</v>
      </c>
      <c r="K99" s="13"/>
      <c r="L99" s="13"/>
    </row>
    <row r="100" spans="1:12" s="14" customFormat="1" ht="253.5">
      <c r="A100" s="18"/>
      <c r="B100" s="19">
        <f t="shared" si="3"/>
        <v>95</v>
      </c>
      <c r="C100" s="20">
        <v>30</v>
      </c>
      <c r="D100" s="25" t="s">
        <v>560</v>
      </c>
      <c r="E100" s="22" t="s">
        <v>178</v>
      </c>
      <c r="F100" s="22" t="s">
        <v>96</v>
      </c>
      <c r="G100" s="19" t="s">
        <v>322</v>
      </c>
      <c r="H100" s="22">
        <v>465.46</v>
      </c>
      <c r="I100" s="19" t="s">
        <v>10</v>
      </c>
      <c r="J100" s="24">
        <f t="shared" si="2"/>
        <v>13963.8</v>
      </c>
      <c r="K100" s="13"/>
      <c r="L100" s="13"/>
    </row>
    <row r="101" spans="1:12" s="14" customFormat="1" ht="96">
      <c r="A101" s="18"/>
      <c r="B101" s="19">
        <f t="shared" si="3"/>
        <v>96</v>
      </c>
      <c r="C101" s="40">
        <v>20</v>
      </c>
      <c r="D101" s="25" t="s">
        <v>561</v>
      </c>
      <c r="E101" s="41" t="s">
        <v>178</v>
      </c>
      <c r="F101" s="42" t="s">
        <v>96</v>
      </c>
      <c r="G101" s="39" t="s">
        <v>323</v>
      </c>
      <c r="H101" s="41">
        <v>126.23</v>
      </c>
      <c r="I101" s="43" t="s">
        <v>10</v>
      </c>
      <c r="J101" s="24">
        <f t="shared" si="2"/>
        <v>2524.6</v>
      </c>
      <c r="K101" s="13"/>
      <c r="L101" s="13"/>
    </row>
    <row r="102" spans="1:12" s="14" customFormat="1" ht="31.5">
      <c r="A102" s="18"/>
      <c r="B102" s="19">
        <f t="shared" si="3"/>
        <v>97</v>
      </c>
      <c r="C102" s="20">
        <v>2</v>
      </c>
      <c r="D102" s="25" t="s">
        <v>324</v>
      </c>
      <c r="E102" s="22" t="s">
        <v>178</v>
      </c>
      <c r="F102" s="23" t="s">
        <v>96</v>
      </c>
      <c r="G102" s="19" t="s">
        <v>325</v>
      </c>
      <c r="H102" s="28">
        <v>2370.63</v>
      </c>
      <c r="I102" s="19" t="s">
        <v>78</v>
      </c>
      <c r="J102" s="24">
        <f t="shared" si="2"/>
        <v>4741.26</v>
      </c>
      <c r="K102" s="13"/>
      <c r="L102" s="13"/>
    </row>
    <row r="103" spans="1:12" s="14" customFormat="1" ht="78.75">
      <c r="A103" s="18"/>
      <c r="B103" s="19">
        <f t="shared" si="3"/>
        <v>98</v>
      </c>
      <c r="C103" s="20">
        <v>1</v>
      </c>
      <c r="D103" s="25" t="s">
        <v>326</v>
      </c>
      <c r="E103" s="22" t="s">
        <v>178</v>
      </c>
      <c r="F103" s="23" t="s">
        <v>96</v>
      </c>
      <c r="G103" s="19" t="s">
        <v>327</v>
      </c>
      <c r="H103" s="28">
        <v>1594.67</v>
      </c>
      <c r="I103" s="19" t="s">
        <v>78</v>
      </c>
      <c r="J103" s="24">
        <f t="shared" si="2"/>
        <v>1594.67</v>
      </c>
      <c r="K103" s="13"/>
      <c r="L103" s="13"/>
    </row>
    <row r="104" spans="1:12" s="14" customFormat="1" ht="63">
      <c r="A104" s="18"/>
      <c r="B104" s="19">
        <f t="shared" si="3"/>
        <v>99</v>
      </c>
      <c r="C104" s="20">
        <v>1</v>
      </c>
      <c r="D104" s="25" t="s">
        <v>328</v>
      </c>
      <c r="E104" s="22" t="s">
        <v>178</v>
      </c>
      <c r="F104" s="23" t="s">
        <v>14</v>
      </c>
      <c r="G104" s="19" t="s">
        <v>329</v>
      </c>
      <c r="H104" s="28">
        <v>42500</v>
      </c>
      <c r="I104" s="19" t="s">
        <v>78</v>
      </c>
      <c r="J104" s="24">
        <f t="shared" si="2"/>
        <v>42500</v>
      </c>
      <c r="K104" s="13"/>
      <c r="L104" s="13"/>
    </row>
    <row r="105" spans="1:12" s="14" customFormat="1" ht="63">
      <c r="A105" s="18"/>
      <c r="B105" s="19">
        <f t="shared" si="3"/>
        <v>100</v>
      </c>
      <c r="C105" s="20">
        <v>1</v>
      </c>
      <c r="D105" s="25" t="s">
        <v>330</v>
      </c>
      <c r="E105" s="22" t="s">
        <v>178</v>
      </c>
      <c r="F105" s="23" t="s">
        <v>14</v>
      </c>
      <c r="G105" s="19" t="s">
        <v>331</v>
      </c>
      <c r="H105" s="28">
        <v>42000</v>
      </c>
      <c r="I105" s="19" t="s">
        <v>78</v>
      </c>
      <c r="J105" s="24">
        <f t="shared" si="2"/>
        <v>42000</v>
      </c>
      <c r="K105" s="13"/>
      <c r="L105" s="13"/>
    </row>
    <row r="106" spans="1:12" s="14" customFormat="1" ht="78.75">
      <c r="A106" s="18"/>
      <c r="B106" s="19">
        <f t="shared" si="3"/>
        <v>101</v>
      </c>
      <c r="C106" s="20">
        <v>2</v>
      </c>
      <c r="D106" s="25" t="s">
        <v>338</v>
      </c>
      <c r="E106" s="22" t="s">
        <v>178</v>
      </c>
      <c r="F106" s="23" t="s">
        <v>96</v>
      </c>
      <c r="G106" s="19" t="s">
        <v>339</v>
      </c>
      <c r="H106" s="28">
        <v>7871.85</v>
      </c>
      <c r="I106" s="19" t="s">
        <v>333</v>
      </c>
      <c r="J106" s="24">
        <f t="shared" si="2"/>
        <v>15743.7</v>
      </c>
      <c r="K106" s="13"/>
      <c r="L106" s="13"/>
    </row>
    <row r="107" spans="1:12" s="14" customFormat="1" ht="16.5">
      <c r="A107" s="18"/>
      <c r="B107" s="19">
        <f t="shared" si="3"/>
        <v>102</v>
      </c>
      <c r="C107" s="20">
        <v>3</v>
      </c>
      <c r="D107" s="25" t="s">
        <v>340</v>
      </c>
      <c r="E107" s="22" t="s">
        <v>178</v>
      </c>
      <c r="F107" s="23" t="s">
        <v>14</v>
      </c>
      <c r="G107" s="19" t="s">
        <v>341</v>
      </c>
      <c r="H107" s="28">
        <v>4463</v>
      </c>
      <c r="I107" s="19" t="s">
        <v>78</v>
      </c>
      <c r="J107" s="24">
        <f t="shared" si="2"/>
        <v>13389</v>
      </c>
      <c r="K107" s="13"/>
      <c r="L107" s="13"/>
    </row>
    <row r="108" spans="1:12" s="14" customFormat="1" ht="16.5">
      <c r="A108" s="18"/>
      <c r="B108" s="19">
        <f t="shared" si="3"/>
        <v>103</v>
      </c>
      <c r="C108" s="20">
        <v>3</v>
      </c>
      <c r="D108" s="25" t="s">
        <v>342</v>
      </c>
      <c r="E108" s="22" t="s">
        <v>178</v>
      </c>
      <c r="F108" s="23" t="s">
        <v>96</v>
      </c>
      <c r="G108" s="19" t="s">
        <v>343</v>
      </c>
      <c r="H108" s="28">
        <v>374.85</v>
      </c>
      <c r="I108" s="19" t="s">
        <v>78</v>
      </c>
      <c r="J108" s="24">
        <f t="shared" si="2"/>
        <v>1124.5500000000002</v>
      </c>
      <c r="K108" s="13"/>
      <c r="L108" s="13"/>
    </row>
    <row r="109" spans="1:12" s="14" customFormat="1" ht="16.5">
      <c r="A109" s="18"/>
      <c r="B109" s="19">
        <f t="shared" si="3"/>
        <v>104</v>
      </c>
      <c r="C109" s="20">
        <v>2</v>
      </c>
      <c r="D109" s="25" t="s">
        <v>344</v>
      </c>
      <c r="E109" s="22" t="s">
        <v>178</v>
      </c>
      <c r="F109" s="23" t="s">
        <v>96</v>
      </c>
      <c r="G109" s="19" t="s">
        <v>345</v>
      </c>
      <c r="H109" s="28">
        <v>1079</v>
      </c>
      <c r="I109" s="19" t="s">
        <v>333</v>
      </c>
      <c r="J109" s="24">
        <f t="shared" si="2"/>
        <v>2158</v>
      </c>
      <c r="K109" s="13"/>
      <c r="L109" s="13"/>
    </row>
    <row r="110" spans="1:12" s="14" customFormat="1" ht="16.5">
      <c r="A110" s="18"/>
      <c r="B110" s="19">
        <f t="shared" si="3"/>
        <v>105</v>
      </c>
      <c r="C110" s="20">
        <v>2</v>
      </c>
      <c r="D110" s="25" t="s">
        <v>346</v>
      </c>
      <c r="E110" s="22" t="s">
        <v>178</v>
      </c>
      <c r="F110" s="23" t="s">
        <v>96</v>
      </c>
      <c r="G110" s="19" t="s">
        <v>347</v>
      </c>
      <c r="H110" s="28">
        <v>800</v>
      </c>
      <c r="I110" s="19" t="s">
        <v>333</v>
      </c>
      <c r="J110" s="24">
        <f t="shared" si="2"/>
        <v>1600</v>
      </c>
      <c r="K110" s="13"/>
      <c r="L110" s="13"/>
    </row>
    <row r="111" spans="1:12" s="14" customFormat="1" ht="63">
      <c r="A111" s="18"/>
      <c r="B111" s="19">
        <f t="shared" si="3"/>
        <v>106</v>
      </c>
      <c r="C111" s="20">
        <v>12</v>
      </c>
      <c r="D111" s="25" t="s">
        <v>348</v>
      </c>
      <c r="E111" s="22" t="s">
        <v>178</v>
      </c>
      <c r="F111" s="23" t="s">
        <v>96</v>
      </c>
      <c r="G111" s="19" t="s">
        <v>349</v>
      </c>
      <c r="H111" s="28">
        <v>1825</v>
      </c>
      <c r="I111" s="19" t="s">
        <v>78</v>
      </c>
      <c r="J111" s="24">
        <f t="shared" si="2"/>
        <v>21900</v>
      </c>
      <c r="K111" s="13"/>
      <c r="L111" s="13"/>
    </row>
    <row r="112" spans="1:12" s="14" customFormat="1" ht="48">
      <c r="A112" s="18"/>
      <c r="B112" s="19">
        <f t="shared" si="3"/>
        <v>107</v>
      </c>
      <c r="C112" s="20">
        <v>2</v>
      </c>
      <c r="D112" s="25" t="s">
        <v>562</v>
      </c>
      <c r="E112" s="22" t="s">
        <v>178</v>
      </c>
      <c r="F112" s="23" t="s">
        <v>96</v>
      </c>
      <c r="G112" s="19" t="s">
        <v>350</v>
      </c>
      <c r="H112" s="28">
        <v>21945</v>
      </c>
      <c r="I112" s="19" t="s">
        <v>78</v>
      </c>
      <c r="J112" s="24">
        <f t="shared" si="2"/>
        <v>43890</v>
      </c>
      <c r="K112" s="13"/>
      <c r="L112" s="13"/>
    </row>
    <row r="113" spans="1:12" s="14" customFormat="1" ht="16.5">
      <c r="A113" s="18"/>
      <c r="B113" s="19">
        <f t="shared" si="3"/>
        <v>108</v>
      </c>
      <c r="C113" s="20">
        <v>2</v>
      </c>
      <c r="D113" s="25" t="s">
        <v>351</v>
      </c>
      <c r="E113" s="22" t="s">
        <v>178</v>
      </c>
      <c r="F113" s="23" t="s">
        <v>96</v>
      </c>
      <c r="G113" s="19" t="s">
        <v>352</v>
      </c>
      <c r="H113" s="28">
        <v>5805.84</v>
      </c>
      <c r="I113" s="19" t="s">
        <v>78</v>
      </c>
      <c r="J113" s="24">
        <f t="shared" si="2"/>
        <v>11611.68</v>
      </c>
      <c r="K113" s="13"/>
      <c r="L113" s="13"/>
    </row>
    <row r="114" spans="1:12" s="14" customFormat="1" ht="16.5">
      <c r="A114" s="18"/>
      <c r="B114" s="19">
        <f t="shared" si="3"/>
        <v>109</v>
      </c>
      <c r="C114" s="20">
        <v>2</v>
      </c>
      <c r="D114" s="25" t="s">
        <v>353</v>
      </c>
      <c r="E114" s="22" t="s">
        <v>178</v>
      </c>
      <c r="F114" s="23" t="s">
        <v>96</v>
      </c>
      <c r="G114" s="19" t="s">
        <v>354</v>
      </c>
      <c r="H114" s="28">
        <v>5805.84</v>
      </c>
      <c r="I114" s="19" t="s">
        <v>78</v>
      </c>
      <c r="J114" s="24">
        <f t="shared" si="2"/>
        <v>11611.68</v>
      </c>
      <c r="K114" s="13"/>
      <c r="L114" s="13"/>
    </row>
    <row r="115" spans="1:12" s="14" customFormat="1" ht="33">
      <c r="A115" s="18"/>
      <c r="B115" s="19">
        <f t="shared" si="3"/>
        <v>110</v>
      </c>
      <c r="C115" s="20">
        <v>2</v>
      </c>
      <c r="D115" s="25" t="s">
        <v>563</v>
      </c>
      <c r="E115" s="22" t="s">
        <v>178</v>
      </c>
      <c r="F115" s="23" t="s">
        <v>96</v>
      </c>
      <c r="G115" s="19" t="s">
        <v>355</v>
      </c>
      <c r="H115" s="28">
        <v>49480.2</v>
      </c>
      <c r="I115" s="19" t="s">
        <v>78</v>
      </c>
      <c r="J115" s="24">
        <f t="shared" si="2"/>
        <v>98960.4</v>
      </c>
      <c r="K115" s="13"/>
      <c r="L115" s="13"/>
    </row>
    <row r="116" spans="1:12" s="14" customFormat="1" ht="47.25">
      <c r="A116" s="18"/>
      <c r="B116" s="19">
        <f t="shared" si="3"/>
        <v>111</v>
      </c>
      <c r="C116" s="20">
        <v>2</v>
      </c>
      <c r="D116" s="25" t="s">
        <v>356</v>
      </c>
      <c r="E116" s="22" t="s">
        <v>178</v>
      </c>
      <c r="F116" s="23" t="s">
        <v>96</v>
      </c>
      <c r="G116" s="19" t="s">
        <v>357</v>
      </c>
      <c r="H116" s="28">
        <v>4000</v>
      </c>
      <c r="I116" s="19" t="s">
        <v>78</v>
      </c>
      <c r="J116" s="24">
        <f t="shared" si="2"/>
        <v>8000</v>
      </c>
      <c r="K116" s="13"/>
      <c r="L116" s="13"/>
    </row>
    <row r="117" spans="1:12" s="14" customFormat="1" ht="16.5">
      <c r="A117" s="18"/>
      <c r="B117" s="19">
        <f t="shared" si="3"/>
        <v>112</v>
      </c>
      <c r="C117" s="20">
        <v>2</v>
      </c>
      <c r="D117" s="25" t="s">
        <v>358</v>
      </c>
      <c r="E117" s="22" t="s">
        <v>178</v>
      </c>
      <c r="F117" s="23" t="s">
        <v>96</v>
      </c>
      <c r="G117" s="19" t="s">
        <v>359</v>
      </c>
      <c r="H117" s="28">
        <v>1024</v>
      </c>
      <c r="I117" s="19" t="s">
        <v>78</v>
      </c>
      <c r="J117" s="24">
        <f t="shared" si="2"/>
        <v>2048</v>
      </c>
      <c r="K117" s="13"/>
      <c r="L117" s="13"/>
    </row>
    <row r="118" spans="1:12" s="14" customFormat="1" ht="16.5">
      <c r="A118" s="18"/>
      <c r="B118" s="19">
        <f t="shared" si="3"/>
        <v>113</v>
      </c>
      <c r="C118" s="20">
        <v>2</v>
      </c>
      <c r="D118" s="25" t="s">
        <v>360</v>
      </c>
      <c r="E118" s="22" t="s">
        <v>178</v>
      </c>
      <c r="F118" s="23" t="s">
        <v>96</v>
      </c>
      <c r="G118" s="19" t="s">
        <v>361</v>
      </c>
      <c r="H118" s="28">
        <v>1044.48</v>
      </c>
      <c r="I118" s="19" t="s">
        <v>78</v>
      </c>
      <c r="J118" s="24">
        <f t="shared" si="2"/>
        <v>2088.96</v>
      </c>
      <c r="K118" s="13"/>
      <c r="L118" s="13"/>
    </row>
    <row r="119" spans="1:12" s="14" customFormat="1" ht="16.5">
      <c r="A119" s="18"/>
      <c r="B119" s="19">
        <f t="shared" si="3"/>
        <v>114</v>
      </c>
      <c r="C119" s="20">
        <v>10</v>
      </c>
      <c r="D119" s="25" t="s">
        <v>362</v>
      </c>
      <c r="E119" s="22" t="s">
        <v>178</v>
      </c>
      <c r="F119" s="23" t="s">
        <v>96</v>
      </c>
      <c r="G119" s="19" t="s">
        <v>363</v>
      </c>
      <c r="H119" s="28">
        <v>1024</v>
      </c>
      <c r="I119" s="19" t="s">
        <v>78</v>
      </c>
      <c r="J119" s="24">
        <f t="shared" si="2"/>
        <v>10240</v>
      </c>
      <c r="K119" s="13"/>
      <c r="L119" s="13"/>
    </row>
    <row r="120" spans="1:12" s="14" customFormat="1" ht="16.5">
      <c r="A120" s="18"/>
      <c r="B120" s="19">
        <f t="shared" si="3"/>
        <v>115</v>
      </c>
      <c r="C120" s="20">
        <v>10</v>
      </c>
      <c r="D120" s="25" t="s">
        <v>364</v>
      </c>
      <c r="E120" s="22" t="s">
        <v>178</v>
      </c>
      <c r="F120" s="23" t="s">
        <v>96</v>
      </c>
      <c r="G120" s="19" t="s">
        <v>365</v>
      </c>
      <c r="H120" s="28">
        <v>1044.48</v>
      </c>
      <c r="I120" s="19" t="s">
        <v>78</v>
      </c>
      <c r="J120" s="24">
        <f t="shared" si="2"/>
        <v>10444.799999999999</v>
      </c>
      <c r="K120" s="13"/>
      <c r="L120" s="13"/>
    </row>
    <row r="121" spans="1:12" s="14" customFormat="1" ht="16.5">
      <c r="A121" s="18"/>
      <c r="B121" s="19">
        <f t="shared" si="3"/>
        <v>116</v>
      </c>
      <c r="C121" s="20">
        <v>75</v>
      </c>
      <c r="D121" s="25" t="s">
        <v>564</v>
      </c>
      <c r="E121" s="22" t="s">
        <v>178</v>
      </c>
      <c r="F121" s="23" t="s">
        <v>14</v>
      </c>
      <c r="G121" s="19" t="s">
        <v>366</v>
      </c>
      <c r="H121" s="28">
        <v>105</v>
      </c>
      <c r="I121" s="19" t="s">
        <v>337</v>
      </c>
      <c r="J121" s="24">
        <f t="shared" si="2"/>
        <v>7875</v>
      </c>
      <c r="K121" s="13"/>
      <c r="L121" s="13"/>
    </row>
    <row r="122" spans="1:12" s="14" customFormat="1" ht="239.25">
      <c r="A122" s="18"/>
      <c r="B122" s="19">
        <f t="shared" si="3"/>
        <v>117</v>
      </c>
      <c r="C122" s="20">
        <v>90</v>
      </c>
      <c r="D122" s="25" t="s">
        <v>565</v>
      </c>
      <c r="E122" s="22" t="s">
        <v>178</v>
      </c>
      <c r="F122" s="23" t="s">
        <v>96</v>
      </c>
      <c r="G122" s="19" t="s">
        <v>367</v>
      </c>
      <c r="H122" s="28">
        <v>377.63</v>
      </c>
      <c r="I122" s="19" t="s">
        <v>10</v>
      </c>
      <c r="J122" s="24">
        <f t="shared" si="2"/>
        <v>33986.699999999997</v>
      </c>
      <c r="K122" s="13"/>
      <c r="L122" s="13"/>
    </row>
    <row r="123" spans="1:12" s="14" customFormat="1" ht="111.75">
      <c r="A123" s="18"/>
      <c r="B123" s="19">
        <f t="shared" si="3"/>
        <v>118</v>
      </c>
      <c r="C123" s="20">
        <v>10</v>
      </c>
      <c r="D123" s="25" t="s">
        <v>566</v>
      </c>
      <c r="E123" s="22" t="s">
        <v>178</v>
      </c>
      <c r="F123" s="23" t="s">
        <v>96</v>
      </c>
      <c r="G123" s="19" t="s">
        <v>368</v>
      </c>
      <c r="H123" s="28">
        <v>85.43</v>
      </c>
      <c r="I123" s="19" t="s">
        <v>10</v>
      </c>
      <c r="J123" s="24">
        <f t="shared" si="2"/>
        <v>854.30000000000007</v>
      </c>
      <c r="K123" s="13"/>
      <c r="L123" s="13"/>
    </row>
    <row r="124" spans="1:12" s="14" customFormat="1" ht="31.5">
      <c r="A124" s="18"/>
      <c r="B124" s="19">
        <f t="shared" si="3"/>
        <v>119</v>
      </c>
      <c r="C124" s="20">
        <v>2</v>
      </c>
      <c r="D124" s="25" t="s">
        <v>369</v>
      </c>
      <c r="E124" s="22" t="s">
        <v>178</v>
      </c>
      <c r="F124" s="23" t="s">
        <v>14</v>
      </c>
      <c r="G124" s="19" t="s">
        <v>370</v>
      </c>
      <c r="H124" s="28">
        <v>550</v>
      </c>
      <c r="I124" s="19" t="s">
        <v>78</v>
      </c>
      <c r="J124" s="24">
        <f t="shared" si="2"/>
        <v>1100</v>
      </c>
      <c r="K124" s="13"/>
      <c r="L124" s="13"/>
    </row>
    <row r="125" spans="1:12" s="14" customFormat="1" ht="16.5">
      <c r="A125" s="18"/>
      <c r="B125" s="19">
        <f t="shared" si="3"/>
        <v>120</v>
      </c>
      <c r="C125" s="20">
        <v>1</v>
      </c>
      <c r="D125" s="25" t="s">
        <v>371</v>
      </c>
      <c r="E125" s="22" t="s">
        <v>178</v>
      </c>
      <c r="F125" s="23" t="s">
        <v>96</v>
      </c>
      <c r="G125" s="19" t="s">
        <v>372</v>
      </c>
      <c r="H125" s="28">
        <v>18</v>
      </c>
      <c r="I125" s="19" t="s">
        <v>78</v>
      </c>
      <c r="J125" s="24">
        <f t="shared" si="2"/>
        <v>18</v>
      </c>
      <c r="K125" s="13"/>
      <c r="L125" s="13"/>
    </row>
    <row r="126" spans="1:12" s="14" customFormat="1" ht="16.5">
      <c r="A126" s="18"/>
      <c r="B126" s="19">
        <f t="shared" si="3"/>
        <v>121</v>
      </c>
      <c r="C126" s="20">
        <v>1</v>
      </c>
      <c r="D126" s="25" t="s">
        <v>373</v>
      </c>
      <c r="E126" s="22" t="s">
        <v>178</v>
      </c>
      <c r="F126" s="23" t="s">
        <v>96</v>
      </c>
      <c r="G126" s="19" t="s">
        <v>374</v>
      </c>
      <c r="H126" s="28">
        <v>18</v>
      </c>
      <c r="I126" s="19" t="s">
        <v>78</v>
      </c>
      <c r="J126" s="24">
        <f t="shared" si="2"/>
        <v>18</v>
      </c>
      <c r="K126" s="13"/>
      <c r="L126" s="13"/>
    </row>
    <row r="127" spans="1:12" s="14" customFormat="1" ht="16.5">
      <c r="A127" s="18"/>
      <c r="B127" s="19">
        <f t="shared" si="3"/>
        <v>122</v>
      </c>
      <c r="C127" s="20">
        <v>1</v>
      </c>
      <c r="D127" s="25" t="s">
        <v>375</v>
      </c>
      <c r="E127" s="22" t="s">
        <v>178</v>
      </c>
      <c r="F127" s="23" t="s">
        <v>96</v>
      </c>
      <c r="G127" s="19" t="s">
        <v>376</v>
      </c>
      <c r="H127" s="28">
        <v>740.52</v>
      </c>
      <c r="I127" s="19" t="s">
        <v>333</v>
      </c>
      <c r="J127" s="24">
        <f t="shared" si="2"/>
        <v>740.52</v>
      </c>
      <c r="K127" s="13"/>
      <c r="L127" s="13"/>
    </row>
    <row r="128" spans="1:12" s="14" customFormat="1" ht="31.5">
      <c r="A128" s="18"/>
      <c r="B128" s="19">
        <f t="shared" si="3"/>
        <v>123</v>
      </c>
      <c r="C128" s="20">
        <v>2</v>
      </c>
      <c r="D128" s="25" t="s">
        <v>377</v>
      </c>
      <c r="E128" s="22" t="s">
        <v>178</v>
      </c>
      <c r="F128" s="23" t="s">
        <v>96</v>
      </c>
      <c r="G128" s="19" t="s">
        <v>378</v>
      </c>
      <c r="H128" s="28">
        <v>968.9</v>
      </c>
      <c r="I128" s="19" t="s">
        <v>78</v>
      </c>
      <c r="J128" s="24">
        <f t="shared" si="2"/>
        <v>1937.8</v>
      </c>
      <c r="K128" s="13"/>
      <c r="L128" s="13"/>
    </row>
    <row r="129" spans="1:12" s="14" customFormat="1" ht="16.5">
      <c r="A129" s="18"/>
      <c r="B129" s="19">
        <f t="shared" si="3"/>
        <v>124</v>
      </c>
      <c r="C129" s="20">
        <v>1</v>
      </c>
      <c r="D129" s="25" t="s">
        <v>379</v>
      </c>
      <c r="E129" s="22" t="s">
        <v>178</v>
      </c>
      <c r="F129" s="23" t="s">
        <v>96</v>
      </c>
      <c r="G129" s="19" t="s">
        <v>380</v>
      </c>
      <c r="H129" s="28">
        <v>80</v>
      </c>
      <c r="I129" s="19" t="s">
        <v>78</v>
      </c>
      <c r="J129" s="24">
        <f t="shared" si="2"/>
        <v>80</v>
      </c>
      <c r="K129" s="13"/>
      <c r="L129" s="13"/>
    </row>
    <row r="130" spans="1:12" s="14" customFormat="1" ht="16.5">
      <c r="A130" s="18"/>
      <c r="B130" s="19">
        <f t="shared" si="3"/>
        <v>125</v>
      </c>
      <c r="C130" s="20">
        <v>1</v>
      </c>
      <c r="D130" s="25" t="s">
        <v>381</v>
      </c>
      <c r="E130" s="22" t="s">
        <v>178</v>
      </c>
      <c r="F130" s="23" t="s">
        <v>96</v>
      </c>
      <c r="G130" s="19" t="s">
        <v>382</v>
      </c>
      <c r="H130" s="28">
        <v>80</v>
      </c>
      <c r="I130" s="19" t="s">
        <v>78</v>
      </c>
      <c r="J130" s="24">
        <f t="shared" si="2"/>
        <v>80</v>
      </c>
      <c r="K130" s="13"/>
      <c r="L130" s="13"/>
    </row>
    <row r="131" spans="1:12" s="14" customFormat="1" ht="31.5">
      <c r="A131" s="18"/>
      <c r="B131" s="19">
        <f t="shared" si="3"/>
        <v>126</v>
      </c>
      <c r="C131" s="20">
        <v>1</v>
      </c>
      <c r="D131" s="25" t="s">
        <v>383</v>
      </c>
      <c r="E131" s="22" t="s">
        <v>178</v>
      </c>
      <c r="F131" s="23" t="s">
        <v>96</v>
      </c>
      <c r="G131" s="19" t="s">
        <v>384</v>
      </c>
      <c r="H131" s="28">
        <v>1813.49</v>
      </c>
      <c r="I131" s="19" t="s">
        <v>78</v>
      </c>
      <c r="J131" s="24">
        <f t="shared" si="2"/>
        <v>1813.49</v>
      </c>
      <c r="K131" s="13"/>
      <c r="L131" s="13"/>
    </row>
    <row r="132" spans="1:12" s="14" customFormat="1" ht="16.5">
      <c r="A132" s="18"/>
      <c r="B132" s="19">
        <f t="shared" si="3"/>
        <v>127</v>
      </c>
      <c r="C132" s="20">
        <v>3</v>
      </c>
      <c r="D132" s="25" t="s">
        <v>385</v>
      </c>
      <c r="E132" s="22" t="s">
        <v>178</v>
      </c>
      <c r="F132" s="23" t="s">
        <v>14</v>
      </c>
      <c r="G132" s="19" t="s">
        <v>386</v>
      </c>
      <c r="H132" s="28">
        <v>131</v>
      </c>
      <c r="I132" s="19" t="s">
        <v>78</v>
      </c>
      <c r="J132" s="24">
        <f t="shared" si="2"/>
        <v>393</v>
      </c>
      <c r="K132" s="13"/>
      <c r="L132" s="13"/>
    </row>
    <row r="133" spans="1:12" s="14" customFormat="1" ht="31.5">
      <c r="A133" s="18"/>
      <c r="B133" s="19">
        <f t="shared" si="3"/>
        <v>128</v>
      </c>
      <c r="C133" s="20">
        <v>1</v>
      </c>
      <c r="D133" s="25" t="s">
        <v>387</v>
      </c>
      <c r="E133" s="22" t="s">
        <v>178</v>
      </c>
      <c r="F133" s="23" t="s">
        <v>96</v>
      </c>
      <c r="G133" s="19" t="s">
        <v>388</v>
      </c>
      <c r="H133" s="28">
        <v>1654</v>
      </c>
      <c r="I133" s="19" t="s">
        <v>78</v>
      </c>
      <c r="J133" s="24">
        <f t="shared" si="2"/>
        <v>1654</v>
      </c>
      <c r="K133" s="13"/>
      <c r="L133" s="13"/>
    </row>
    <row r="134" spans="1:12" s="14" customFormat="1" ht="31.5">
      <c r="A134" s="18"/>
      <c r="B134" s="19">
        <f t="shared" si="3"/>
        <v>129</v>
      </c>
      <c r="C134" s="20">
        <v>1</v>
      </c>
      <c r="D134" s="25" t="s">
        <v>389</v>
      </c>
      <c r="E134" s="22" t="s">
        <v>178</v>
      </c>
      <c r="F134" s="23" t="s">
        <v>96</v>
      </c>
      <c r="G134" s="19" t="s">
        <v>390</v>
      </c>
      <c r="H134" s="28">
        <v>2205</v>
      </c>
      <c r="I134" s="19" t="s">
        <v>78</v>
      </c>
      <c r="J134" s="24">
        <f t="shared" ref="J134:J199" si="4">C134*H134</f>
        <v>2205</v>
      </c>
      <c r="K134" s="13"/>
      <c r="L134" s="13"/>
    </row>
    <row r="135" spans="1:12" s="14" customFormat="1" ht="16.5">
      <c r="A135" s="18"/>
      <c r="B135" s="19">
        <f t="shared" si="3"/>
        <v>130</v>
      </c>
      <c r="C135" s="20">
        <v>1</v>
      </c>
      <c r="D135" s="25" t="s">
        <v>531</v>
      </c>
      <c r="E135" s="22" t="s">
        <v>178</v>
      </c>
      <c r="F135" s="23" t="s">
        <v>14</v>
      </c>
      <c r="G135" s="19" t="s">
        <v>391</v>
      </c>
      <c r="H135" s="28">
        <v>578</v>
      </c>
      <c r="I135" s="19" t="s">
        <v>78</v>
      </c>
      <c r="J135" s="24">
        <f t="shared" si="4"/>
        <v>578</v>
      </c>
      <c r="K135" s="13"/>
      <c r="L135" s="13"/>
    </row>
    <row r="136" spans="1:12" s="14" customFormat="1" ht="16.5">
      <c r="A136" s="18"/>
      <c r="B136" s="19">
        <f t="shared" ref="B136:B199" si="5">B135+1</f>
        <v>131</v>
      </c>
      <c r="C136" s="20">
        <v>1</v>
      </c>
      <c r="D136" s="25" t="s">
        <v>532</v>
      </c>
      <c r="E136" s="22" t="s">
        <v>178</v>
      </c>
      <c r="F136" s="23" t="s">
        <v>14</v>
      </c>
      <c r="G136" s="19" t="s">
        <v>392</v>
      </c>
      <c r="H136" s="28">
        <v>1733</v>
      </c>
      <c r="I136" s="19" t="s">
        <v>78</v>
      </c>
      <c r="J136" s="24">
        <f t="shared" si="4"/>
        <v>1733</v>
      </c>
      <c r="K136" s="13"/>
      <c r="L136" s="13"/>
    </row>
    <row r="137" spans="1:12" s="14" customFormat="1" ht="16.5">
      <c r="A137" s="18"/>
      <c r="B137" s="19">
        <f t="shared" si="5"/>
        <v>132</v>
      </c>
      <c r="C137" s="20">
        <v>1</v>
      </c>
      <c r="D137" s="25" t="s">
        <v>393</v>
      </c>
      <c r="E137" s="22" t="s">
        <v>178</v>
      </c>
      <c r="F137" s="23" t="s">
        <v>14</v>
      </c>
      <c r="G137" s="39" t="s">
        <v>394</v>
      </c>
      <c r="H137" s="44">
        <v>1654</v>
      </c>
      <c r="I137" s="19" t="s">
        <v>78</v>
      </c>
      <c r="J137" s="24">
        <f t="shared" si="4"/>
        <v>1654</v>
      </c>
      <c r="K137" s="13"/>
      <c r="L137" s="13"/>
    </row>
    <row r="138" spans="1:12" s="14" customFormat="1" ht="16.5">
      <c r="A138" s="18"/>
      <c r="B138" s="19">
        <f t="shared" si="5"/>
        <v>133</v>
      </c>
      <c r="C138" s="20">
        <v>30</v>
      </c>
      <c r="D138" s="25" t="s">
        <v>395</v>
      </c>
      <c r="E138" s="22" t="s">
        <v>178</v>
      </c>
      <c r="F138" s="23" t="s">
        <v>96</v>
      </c>
      <c r="G138" s="19" t="s">
        <v>396</v>
      </c>
      <c r="H138" s="28">
        <v>122</v>
      </c>
      <c r="I138" s="19" t="s">
        <v>78</v>
      </c>
      <c r="J138" s="24">
        <f t="shared" si="4"/>
        <v>3660</v>
      </c>
      <c r="K138" s="13"/>
      <c r="L138" s="13"/>
    </row>
    <row r="139" spans="1:12" s="14" customFormat="1" ht="315">
      <c r="A139" s="18"/>
      <c r="B139" s="19">
        <f t="shared" si="5"/>
        <v>134</v>
      </c>
      <c r="C139" s="20">
        <v>1</v>
      </c>
      <c r="D139" s="25" t="s">
        <v>397</v>
      </c>
      <c r="E139" s="22" t="s">
        <v>178</v>
      </c>
      <c r="F139" s="23" t="s">
        <v>14</v>
      </c>
      <c r="G139" s="19" t="s">
        <v>398</v>
      </c>
      <c r="H139" s="28">
        <v>4925</v>
      </c>
      <c r="I139" s="19" t="s">
        <v>333</v>
      </c>
      <c r="J139" s="24">
        <f t="shared" si="4"/>
        <v>4925</v>
      </c>
      <c r="K139" s="13"/>
      <c r="L139" s="13"/>
    </row>
    <row r="140" spans="1:12" s="14" customFormat="1" ht="31.5">
      <c r="A140" s="18"/>
      <c r="B140" s="19">
        <f t="shared" si="5"/>
        <v>135</v>
      </c>
      <c r="C140" s="20">
        <v>1</v>
      </c>
      <c r="D140" s="25" t="s">
        <v>533</v>
      </c>
      <c r="E140" s="22" t="s">
        <v>178</v>
      </c>
      <c r="F140" s="23" t="s">
        <v>14</v>
      </c>
      <c r="G140" s="19" t="s">
        <v>399</v>
      </c>
      <c r="H140" s="28">
        <v>1733</v>
      </c>
      <c r="I140" s="19" t="s">
        <v>78</v>
      </c>
      <c r="J140" s="24">
        <f t="shared" si="4"/>
        <v>1733</v>
      </c>
      <c r="K140" s="13"/>
      <c r="L140" s="13"/>
    </row>
    <row r="141" spans="1:12" s="14" customFormat="1" ht="16.5">
      <c r="A141" s="18"/>
      <c r="B141" s="19">
        <f t="shared" si="5"/>
        <v>136</v>
      </c>
      <c r="C141" s="20">
        <v>1</v>
      </c>
      <c r="D141" s="25" t="s">
        <v>534</v>
      </c>
      <c r="E141" s="22" t="s">
        <v>178</v>
      </c>
      <c r="F141" s="23" t="s">
        <v>14</v>
      </c>
      <c r="G141" s="22" t="s">
        <v>400</v>
      </c>
      <c r="H141" s="28">
        <v>9818</v>
      </c>
      <c r="I141" s="19" t="s">
        <v>78</v>
      </c>
      <c r="J141" s="24">
        <f t="shared" si="4"/>
        <v>9818</v>
      </c>
      <c r="K141" s="13"/>
      <c r="L141" s="13"/>
    </row>
    <row r="142" spans="1:12" s="14" customFormat="1" ht="16.5">
      <c r="A142" s="18"/>
      <c r="B142" s="19">
        <f t="shared" si="5"/>
        <v>137</v>
      </c>
      <c r="C142" s="20">
        <v>1</v>
      </c>
      <c r="D142" s="25" t="s">
        <v>535</v>
      </c>
      <c r="E142" s="22" t="s">
        <v>178</v>
      </c>
      <c r="F142" s="23" t="s">
        <v>14</v>
      </c>
      <c r="G142" s="22" t="s">
        <v>401</v>
      </c>
      <c r="H142" s="28">
        <v>6050</v>
      </c>
      <c r="I142" s="19" t="s">
        <v>78</v>
      </c>
      <c r="J142" s="24">
        <f t="shared" si="4"/>
        <v>6050</v>
      </c>
      <c r="K142" s="13"/>
      <c r="L142" s="13"/>
    </row>
    <row r="143" spans="1:12" s="14" customFormat="1" ht="16.5">
      <c r="A143" s="18"/>
      <c r="B143" s="19">
        <f t="shared" si="5"/>
        <v>138</v>
      </c>
      <c r="C143" s="20">
        <v>4</v>
      </c>
      <c r="D143" s="25" t="s">
        <v>402</v>
      </c>
      <c r="E143" s="22" t="s">
        <v>178</v>
      </c>
      <c r="F143" s="23" t="s">
        <v>14</v>
      </c>
      <c r="G143" s="22" t="s">
        <v>403</v>
      </c>
      <c r="H143" s="28">
        <v>924</v>
      </c>
      <c r="I143" s="19" t="s">
        <v>78</v>
      </c>
      <c r="J143" s="24">
        <f t="shared" si="4"/>
        <v>3696</v>
      </c>
      <c r="K143" s="13"/>
      <c r="L143" s="13"/>
    </row>
    <row r="144" spans="1:12" s="14" customFormat="1" ht="16.5">
      <c r="A144" s="18"/>
      <c r="B144" s="19">
        <f t="shared" si="5"/>
        <v>139</v>
      </c>
      <c r="C144" s="20">
        <v>1</v>
      </c>
      <c r="D144" s="25" t="s">
        <v>404</v>
      </c>
      <c r="E144" s="22" t="s">
        <v>178</v>
      </c>
      <c r="F144" s="23" t="s">
        <v>14</v>
      </c>
      <c r="G144" s="19" t="s">
        <v>405</v>
      </c>
      <c r="H144" s="28">
        <v>289</v>
      </c>
      <c r="I144" s="19" t="s">
        <v>78</v>
      </c>
      <c r="J144" s="24">
        <f t="shared" si="4"/>
        <v>289</v>
      </c>
      <c r="K144" s="13"/>
      <c r="L144" s="13"/>
    </row>
    <row r="145" spans="1:12" s="14" customFormat="1" ht="16.5">
      <c r="A145" s="18"/>
      <c r="B145" s="19">
        <f t="shared" si="5"/>
        <v>140</v>
      </c>
      <c r="C145" s="20">
        <v>4</v>
      </c>
      <c r="D145" s="25" t="s">
        <v>406</v>
      </c>
      <c r="E145" s="22" t="s">
        <v>178</v>
      </c>
      <c r="F145" s="23" t="s">
        <v>14</v>
      </c>
      <c r="G145" s="19" t="s">
        <v>407</v>
      </c>
      <c r="H145" s="28">
        <v>578</v>
      </c>
      <c r="I145" s="19" t="s">
        <v>78</v>
      </c>
      <c r="J145" s="24">
        <f t="shared" si="4"/>
        <v>2312</v>
      </c>
      <c r="K145" s="13"/>
      <c r="L145" s="13"/>
    </row>
    <row r="146" spans="1:12" s="14" customFormat="1" ht="16.5">
      <c r="A146" s="18"/>
      <c r="B146" s="19">
        <f t="shared" si="5"/>
        <v>141</v>
      </c>
      <c r="C146" s="20">
        <v>2</v>
      </c>
      <c r="D146" s="25" t="s">
        <v>408</v>
      </c>
      <c r="E146" s="22" t="s">
        <v>178</v>
      </c>
      <c r="F146" s="23" t="s">
        <v>14</v>
      </c>
      <c r="G146" s="19" t="s">
        <v>409</v>
      </c>
      <c r="H146" s="28">
        <v>289</v>
      </c>
      <c r="I146" s="19" t="s">
        <v>333</v>
      </c>
      <c r="J146" s="24">
        <f t="shared" si="4"/>
        <v>578</v>
      </c>
      <c r="K146" s="13"/>
      <c r="L146" s="13"/>
    </row>
    <row r="147" spans="1:12" s="14" customFormat="1" ht="16.5">
      <c r="A147" s="18"/>
      <c r="B147" s="19">
        <f t="shared" si="5"/>
        <v>142</v>
      </c>
      <c r="C147" s="20">
        <f>5+10</f>
        <v>15</v>
      </c>
      <c r="D147" s="25" t="s">
        <v>410</v>
      </c>
      <c r="E147" s="22" t="s">
        <v>178</v>
      </c>
      <c r="F147" s="23" t="s">
        <v>14</v>
      </c>
      <c r="G147" s="19" t="s">
        <v>411</v>
      </c>
      <c r="H147" s="28">
        <v>1386</v>
      </c>
      <c r="I147" s="19" t="s">
        <v>78</v>
      </c>
      <c r="J147" s="24">
        <f t="shared" si="4"/>
        <v>20790</v>
      </c>
      <c r="K147" s="13"/>
      <c r="L147" s="13"/>
    </row>
    <row r="148" spans="1:12" s="14" customFormat="1" ht="16.5">
      <c r="A148" s="18"/>
      <c r="B148" s="19">
        <f t="shared" si="5"/>
        <v>143</v>
      </c>
      <c r="C148" s="20">
        <v>1</v>
      </c>
      <c r="D148" s="25" t="s">
        <v>412</v>
      </c>
      <c r="E148" s="22" t="s">
        <v>178</v>
      </c>
      <c r="F148" s="23" t="s">
        <v>14</v>
      </c>
      <c r="G148" s="19" t="s">
        <v>413</v>
      </c>
      <c r="H148" s="28">
        <v>1386</v>
      </c>
      <c r="I148" s="19" t="s">
        <v>78</v>
      </c>
      <c r="J148" s="24">
        <f t="shared" si="4"/>
        <v>1386</v>
      </c>
      <c r="K148" s="13"/>
      <c r="L148" s="13"/>
    </row>
    <row r="149" spans="1:12" s="14" customFormat="1" ht="16.5">
      <c r="A149" s="18"/>
      <c r="B149" s="19">
        <f t="shared" si="5"/>
        <v>144</v>
      </c>
      <c r="C149" s="20">
        <v>14</v>
      </c>
      <c r="D149" s="25" t="s">
        <v>414</v>
      </c>
      <c r="E149" s="22" t="s">
        <v>178</v>
      </c>
      <c r="F149" s="23" t="s">
        <v>14</v>
      </c>
      <c r="G149" s="19" t="s">
        <v>193</v>
      </c>
      <c r="H149" s="28">
        <v>116</v>
      </c>
      <c r="I149" s="19" t="s">
        <v>78</v>
      </c>
      <c r="J149" s="24">
        <f t="shared" si="4"/>
        <v>1624</v>
      </c>
      <c r="K149" s="13"/>
      <c r="L149" s="13"/>
    </row>
    <row r="150" spans="1:12" s="14" customFormat="1" ht="31.5">
      <c r="A150" s="18"/>
      <c r="B150" s="19">
        <f t="shared" si="5"/>
        <v>145</v>
      </c>
      <c r="C150" s="20">
        <v>1</v>
      </c>
      <c r="D150" s="25" t="s">
        <v>415</v>
      </c>
      <c r="E150" s="22" t="s">
        <v>178</v>
      </c>
      <c r="F150" s="23" t="s">
        <v>14</v>
      </c>
      <c r="G150" s="19" t="s">
        <v>416</v>
      </c>
      <c r="H150" s="28">
        <v>1386</v>
      </c>
      <c r="I150" s="19" t="s">
        <v>333</v>
      </c>
      <c r="J150" s="24">
        <f t="shared" si="4"/>
        <v>1386</v>
      </c>
      <c r="K150" s="13"/>
      <c r="L150" s="13"/>
    </row>
    <row r="151" spans="1:12" s="14" customFormat="1" ht="31.5">
      <c r="A151" s="18"/>
      <c r="B151" s="19">
        <f t="shared" si="5"/>
        <v>146</v>
      </c>
      <c r="C151" s="20">
        <v>2</v>
      </c>
      <c r="D151" s="25" t="s">
        <v>417</v>
      </c>
      <c r="E151" s="22" t="s">
        <v>178</v>
      </c>
      <c r="F151" s="23" t="s">
        <v>14</v>
      </c>
      <c r="G151" s="19" t="s">
        <v>418</v>
      </c>
      <c r="H151" s="28">
        <v>4620</v>
      </c>
      <c r="I151" s="19" t="s">
        <v>78</v>
      </c>
      <c r="J151" s="24">
        <f t="shared" si="4"/>
        <v>9240</v>
      </c>
      <c r="K151" s="13"/>
      <c r="L151" s="13"/>
    </row>
    <row r="152" spans="1:12" s="14" customFormat="1" ht="16.5">
      <c r="A152" s="18"/>
      <c r="B152" s="19">
        <f t="shared" si="5"/>
        <v>147</v>
      </c>
      <c r="C152" s="20">
        <v>4</v>
      </c>
      <c r="D152" s="25" t="s">
        <v>419</v>
      </c>
      <c r="E152" s="22" t="s">
        <v>178</v>
      </c>
      <c r="F152" s="23" t="s">
        <v>14</v>
      </c>
      <c r="G152" s="22" t="s">
        <v>420</v>
      </c>
      <c r="H152" s="28">
        <v>9240</v>
      </c>
      <c r="I152" s="19" t="s">
        <v>78</v>
      </c>
      <c r="J152" s="24">
        <f t="shared" si="4"/>
        <v>36960</v>
      </c>
      <c r="K152" s="13"/>
      <c r="L152" s="13"/>
    </row>
    <row r="153" spans="1:12" s="14" customFormat="1" ht="16.5">
      <c r="A153" s="18"/>
      <c r="B153" s="19">
        <f t="shared" si="5"/>
        <v>148</v>
      </c>
      <c r="C153" s="20">
        <v>6</v>
      </c>
      <c r="D153" s="25" t="s">
        <v>421</v>
      </c>
      <c r="E153" s="22" t="s">
        <v>178</v>
      </c>
      <c r="F153" s="23" t="s">
        <v>14</v>
      </c>
      <c r="G153" s="22" t="s">
        <v>422</v>
      </c>
      <c r="H153" s="28">
        <v>231</v>
      </c>
      <c r="I153" s="19" t="s">
        <v>78</v>
      </c>
      <c r="J153" s="24">
        <f t="shared" si="4"/>
        <v>1386</v>
      </c>
      <c r="K153" s="13"/>
      <c r="L153" s="13"/>
    </row>
    <row r="154" spans="1:12" s="14" customFormat="1" ht="16.5">
      <c r="A154" s="18"/>
      <c r="B154" s="19">
        <f t="shared" si="5"/>
        <v>149</v>
      </c>
      <c r="C154" s="20">
        <v>8</v>
      </c>
      <c r="D154" s="25" t="s">
        <v>423</v>
      </c>
      <c r="E154" s="22" t="s">
        <v>178</v>
      </c>
      <c r="F154" s="23" t="s">
        <v>14</v>
      </c>
      <c r="G154" s="22" t="s">
        <v>424</v>
      </c>
      <c r="H154" s="28">
        <v>116</v>
      </c>
      <c r="I154" s="19" t="s">
        <v>78</v>
      </c>
      <c r="J154" s="24">
        <f t="shared" si="4"/>
        <v>928</v>
      </c>
      <c r="K154" s="13"/>
      <c r="L154" s="13"/>
    </row>
    <row r="155" spans="1:12" s="14" customFormat="1" ht="16.5">
      <c r="A155" s="18"/>
      <c r="B155" s="19">
        <f t="shared" si="5"/>
        <v>150</v>
      </c>
      <c r="C155" s="20">
        <v>4</v>
      </c>
      <c r="D155" s="25" t="s">
        <v>425</v>
      </c>
      <c r="E155" s="22" t="s">
        <v>178</v>
      </c>
      <c r="F155" s="23" t="s">
        <v>14</v>
      </c>
      <c r="G155" s="19" t="s">
        <v>426</v>
      </c>
      <c r="H155" s="28">
        <v>693</v>
      </c>
      <c r="I155" s="19" t="s">
        <v>78</v>
      </c>
      <c r="J155" s="24">
        <f t="shared" si="4"/>
        <v>2772</v>
      </c>
      <c r="K155" s="13"/>
      <c r="L155" s="13"/>
    </row>
    <row r="156" spans="1:12" s="14" customFormat="1" ht="16.5">
      <c r="A156" s="18"/>
      <c r="B156" s="19">
        <f t="shared" si="5"/>
        <v>151</v>
      </c>
      <c r="C156" s="20">
        <v>1</v>
      </c>
      <c r="D156" s="25" t="s">
        <v>427</v>
      </c>
      <c r="E156" s="22" t="s">
        <v>178</v>
      </c>
      <c r="F156" s="23" t="s">
        <v>14</v>
      </c>
      <c r="G156" s="19" t="s">
        <v>428</v>
      </c>
      <c r="H156" s="28">
        <v>13860</v>
      </c>
      <c r="I156" s="19" t="s">
        <v>78</v>
      </c>
      <c r="J156" s="24">
        <f t="shared" si="4"/>
        <v>13860</v>
      </c>
      <c r="K156" s="13"/>
      <c r="L156" s="13"/>
    </row>
    <row r="157" spans="1:12" s="14" customFormat="1" ht="16.5">
      <c r="A157" s="18"/>
      <c r="B157" s="19">
        <f t="shared" si="5"/>
        <v>152</v>
      </c>
      <c r="C157" s="20">
        <v>1</v>
      </c>
      <c r="D157" s="25" t="s">
        <v>429</v>
      </c>
      <c r="E157" s="22" t="s">
        <v>178</v>
      </c>
      <c r="F157" s="23" t="s">
        <v>14</v>
      </c>
      <c r="G157" s="19" t="s">
        <v>430</v>
      </c>
      <c r="H157" s="28">
        <v>8085</v>
      </c>
      <c r="I157" s="19" t="s">
        <v>78</v>
      </c>
      <c r="J157" s="24">
        <f t="shared" si="4"/>
        <v>8085</v>
      </c>
      <c r="K157" s="13"/>
      <c r="L157" s="13"/>
    </row>
    <row r="158" spans="1:12" s="14" customFormat="1" ht="16.5">
      <c r="A158" s="18"/>
      <c r="B158" s="19">
        <f t="shared" si="5"/>
        <v>153</v>
      </c>
      <c r="C158" s="20">
        <v>1</v>
      </c>
      <c r="D158" s="25" t="s">
        <v>431</v>
      </c>
      <c r="E158" s="22" t="s">
        <v>178</v>
      </c>
      <c r="F158" s="23" t="s">
        <v>14</v>
      </c>
      <c r="G158" s="19" t="s">
        <v>432</v>
      </c>
      <c r="H158" s="28">
        <v>2888</v>
      </c>
      <c r="I158" s="19" t="s">
        <v>78</v>
      </c>
      <c r="J158" s="24">
        <f t="shared" si="4"/>
        <v>2888</v>
      </c>
      <c r="K158" s="13"/>
      <c r="L158" s="13"/>
    </row>
    <row r="159" spans="1:12" s="14" customFormat="1" ht="31.5">
      <c r="A159" s="18"/>
      <c r="B159" s="19">
        <f t="shared" si="5"/>
        <v>154</v>
      </c>
      <c r="C159" s="20">
        <v>1</v>
      </c>
      <c r="D159" s="25" t="s">
        <v>433</v>
      </c>
      <c r="E159" s="22" t="s">
        <v>178</v>
      </c>
      <c r="F159" s="23" t="s">
        <v>14</v>
      </c>
      <c r="G159" s="19" t="s">
        <v>434</v>
      </c>
      <c r="H159" s="28">
        <v>10238</v>
      </c>
      <c r="I159" s="19" t="s">
        <v>78</v>
      </c>
      <c r="J159" s="24">
        <f t="shared" si="4"/>
        <v>10238</v>
      </c>
      <c r="K159" s="13"/>
      <c r="L159" s="13"/>
    </row>
    <row r="160" spans="1:12" s="14" customFormat="1" ht="32.25">
      <c r="A160" s="18"/>
      <c r="B160" s="19">
        <f t="shared" si="5"/>
        <v>155</v>
      </c>
      <c r="C160" s="20">
        <v>0.1</v>
      </c>
      <c r="D160" s="25" t="s">
        <v>567</v>
      </c>
      <c r="E160" s="22" t="s">
        <v>178</v>
      </c>
      <c r="F160" s="23" t="s">
        <v>14</v>
      </c>
      <c r="G160" s="19" t="s">
        <v>568</v>
      </c>
      <c r="H160" s="45">
        <v>299369</v>
      </c>
      <c r="I160" s="31" t="s">
        <v>569</v>
      </c>
      <c r="J160" s="24">
        <f t="shared" si="4"/>
        <v>29936.9</v>
      </c>
      <c r="K160" s="13"/>
      <c r="L160" s="13"/>
    </row>
    <row r="161" spans="1:12" s="14" customFormat="1" ht="48.75">
      <c r="A161" s="18"/>
      <c r="B161" s="19">
        <f t="shared" si="5"/>
        <v>156</v>
      </c>
      <c r="C161" s="20">
        <v>8</v>
      </c>
      <c r="D161" s="25" t="s">
        <v>570</v>
      </c>
      <c r="E161" s="22" t="s">
        <v>178</v>
      </c>
      <c r="F161" s="23" t="s">
        <v>96</v>
      </c>
      <c r="G161" s="19" t="s">
        <v>571</v>
      </c>
      <c r="H161" s="46">
        <v>271.52</v>
      </c>
      <c r="I161" s="31" t="s">
        <v>572</v>
      </c>
      <c r="J161" s="24">
        <f t="shared" si="4"/>
        <v>2172.16</v>
      </c>
      <c r="K161" s="13"/>
      <c r="L161" s="13"/>
    </row>
    <row r="162" spans="1:12" s="14" customFormat="1" ht="31.5">
      <c r="A162" s="18"/>
      <c r="B162" s="19">
        <f t="shared" si="5"/>
        <v>157</v>
      </c>
      <c r="C162" s="20">
        <v>7.04</v>
      </c>
      <c r="D162" s="25" t="s">
        <v>435</v>
      </c>
      <c r="E162" s="22" t="s">
        <v>178</v>
      </c>
      <c r="F162" s="23" t="s">
        <v>96</v>
      </c>
      <c r="G162" s="19" t="s">
        <v>573</v>
      </c>
      <c r="H162" s="46">
        <v>345</v>
      </c>
      <c r="I162" s="31" t="s">
        <v>574</v>
      </c>
      <c r="J162" s="24">
        <f t="shared" si="4"/>
        <v>2428.8000000000002</v>
      </c>
      <c r="K162" s="13"/>
      <c r="L162" s="13"/>
    </row>
    <row r="163" spans="1:12" s="14" customFormat="1" ht="63">
      <c r="A163" s="18"/>
      <c r="B163" s="19">
        <f t="shared" si="5"/>
        <v>158</v>
      </c>
      <c r="C163" s="20">
        <v>7.04</v>
      </c>
      <c r="D163" s="25" t="s">
        <v>224</v>
      </c>
      <c r="E163" s="22" t="s">
        <v>178</v>
      </c>
      <c r="F163" s="23" t="s">
        <v>96</v>
      </c>
      <c r="G163" s="19" t="s">
        <v>575</v>
      </c>
      <c r="H163" s="45">
        <v>6579</v>
      </c>
      <c r="I163" s="31" t="s">
        <v>574</v>
      </c>
      <c r="J163" s="24">
        <f t="shared" si="4"/>
        <v>46316.160000000003</v>
      </c>
      <c r="K163" s="13"/>
      <c r="L163" s="13"/>
    </row>
    <row r="164" spans="1:12" s="14" customFormat="1" ht="96">
      <c r="A164" s="18"/>
      <c r="B164" s="19">
        <f t="shared" si="5"/>
        <v>159</v>
      </c>
      <c r="C164" s="20">
        <v>6</v>
      </c>
      <c r="D164" s="25" t="s">
        <v>538</v>
      </c>
      <c r="E164" s="22" t="s">
        <v>178</v>
      </c>
      <c r="F164" s="23" t="s">
        <v>96</v>
      </c>
      <c r="G164" s="19" t="s">
        <v>576</v>
      </c>
      <c r="H164" s="45">
        <v>3299.7</v>
      </c>
      <c r="I164" s="31" t="s">
        <v>572</v>
      </c>
      <c r="J164" s="24">
        <f t="shared" si="4"/>
        <v>19798.199999999997</v>
      </c>
      <c r="K164" s="13"/>
      <c r="L164" s="13"/>
    </row>
    <row r="165" spans="1:12" s="14" customFormat="1" ht="16.5">
      <c r="A165" s="18"/>
      <c r="B165" s="19">
        <f t="shared" si="5"/>
        <v>160</v>
      </c>
      <c r="C165" s="20">
        <v>13</v>
      </c>
      <c r="D165" s="25" t="s">
        <v>436</v>
      </c>
      <c r="E165" s="22" t="s">
        <v>178</v>
      </c>
      <c r="F165" s="23" t="s">
        <v>96</v>
      </c>
      <c r="G165" s="19" t="s">
        <v>577</v>
      </c>
      <c r="H165" s="46">
        <v>126</v>
      </c>
      <c r="I165" s="31" t="s">
        <v>572</v>
      </c>
      <c r="J165" s="24">
        <f t="shared" si="4"/>
        <v>1638</v>
      </c>
      <c r="K165" s="13"/>
      <c r="L165" s="13"/>
    </row>
    <row r="166" spans="1:12" s="14" customFormat="1" ht="16.5">
      <c r="A166" s="18"/>
      <c r="B166" s="19">
        <f t="shared" si="5"/>
        <v>161</v>
      </c>
      <c r="C166" s="20">
        <v>13</v>
      </c>
      <c r="D166" s="25" t="s">
        <v>437</v>
      </c>
      <c r="E166" s="22" t="s">
        <v>178</v>
      </c>
      <c r="F166" s="23" t="s">
        <v>96</v>
      </c>
      <c r="G166" s="19" t="s">
        <v>578</v>
      </c>
      <c r="H166" s="46">
        <v>79</v>
      </c>
      <c r="I166" s="31" t="s">
        <v>572</v>
      </c>
      <c r="J166" s="24">
        <f t="shared" si="4"/>
        <v>1027</v>
      </c>
      <c r="K166" s="13"/>
      <c r="L166" s="13"/>
    </row>
    <row r="167" spans="1:12" s="14" customFormat="1" ht="16.5">
      <c r="A167" s="18"/>
      <c r="B167" s="19">
        <f t="shared" si="5"/>
        <v>162</v>
      </c>
      <c r="C167" s="20">
        <v>21</v>
      </c>
      <c r="D167" s="25" t="s">
        <v>379</v>
      </c>
      <c r="E167" s="22" t="s">
        <v>178</v>
      </c>
      <c r="F167" s="23" t="s">
        <v>96</v>
      </c>
      <c r="G167" s="19" t="s">
        <v>579</v>
      </c>
      <c r="H167" s="46">
        <v>80</v>
      </c>
      <c r="I167" s="31" t="s">
        <v>572</v>
      </c>
      <c r="J167" s="24">
        <f t="shared" si="4"/>
        <v>1680</v>
      </c>
      <c r="K167" s="13"/>
      <c r="L167" s="13"/>
    </row>
    <row r="168" spans="1:12" s="14" customFormat="1" ht="16.5">
      <c r="A168" s="18"/>
      <c r="B168" s="19">
        <f t="shared" si="5"/>
        <v>163</v>
      </c>
      <c r="C168" s="20">
        <v>21</v>
      </c>
      <c r="D168" s="25" t="s">
        <v>381</v>
      </c>
      <c r="E168" s="22" t="s">
        <v>178</v>
      </c>
      <c r="F168" s="23" t="s">
        <v>96</v>
      </c>
      <c r="G168" s="19" t="s">
        <v>580</v>
      </c>
      <c r="H168" s="46">
        <v>80</v>
      </c>
      <c r="I168" s="31" t="s">
        <v>572</v>
      </c>
      <c r="J168" s="24">
        <f t="shared" si="4"/>
        <v>1680</v>
      </c>
      <c r="K168" s="13"/>
      <c r="L168" s="13"/>
    </row>
    <row r="169" spans="1:12" s="14" customFormat="1" ht="31.5">
      <c r="A169" s="18"/>
      <c r="B169" s="19">
        <f t="shared" si="5"/>
        <v>164</v>
      </c>
      <c r="C169" s="37">
        <v>2.6040000000000001</v>
      </c>
      <c r="D169" s="25" t="s">
        <v>438</v>
      </c>
      <c r="E169" s="22" t="s">
        <v>178</v>
      </c>
      <c r="F169" s="23" t="s">
        <v>96</v>
      </c>
      <c r="G169" s="19" t="s">
        <v>581</v>
      </c>
      <c r="H169" s="45">
        <v>3893</v>
      </c>
      <c r="I169" s="31" t="s">
        <v>574</v>
      </c>
      <c r="J169" s="24">
        <f t="shared" si="4"/>
        <v>10137.372000000001</v>
      </c>
      <c r="K169" s="13"/>
      <c r="L169" s="13"/>
    </row>
    <row r="170" spans="1:12" s="14" customFormat="1" ht="31.5">
      <c r="A170" s="18"/>
      <c r="B170" s="19">
        <f t="shared" si="5"/>
        <v>165</v>
      </c>
      <c r="C170" s="33">
        <v>35</v>
      </c>
      <c r="D170" s="25" t="s">
        <v>439</v>
      </c>
      <c r="E170" s="22" t="s">
        <v>178</v>
      </c>
      <c r="F170" s="23" t="s">
        <v>96</v>
      </c>
      <c r="G170" s="19" t="s">
        <v>440</v>
      </c>
      <c r="H170" s="46">
        <v>146.63</v>
      </c>
      <c r="I170" s="47" t="s">
        <v>78</v>
      </c>
      <c r="J170" s="24">
        <f>C170*H170</f>
        <v>5132.05</v>
      </c>
      <c r="K170" s="13"/>
      <c r="L170" s="13"/>
    </row>
    <row r="171" spans="1:12" s="14" customFormat="1" ht="47.25">
      <c r="A171" s="18"/>
      <c r="B171" s="19">
        <f t="shared" si="5"/>
        <v>166</v>
      </c>
      <c r="C171" s="48">
        <v>16.911999999999999</v>
      </c>
      <c r="D171" s="25" t="s">
        <v>441</v>
      </c>
      <c r="E171" s="22" t="s">
        <v>178</v>
      </c>
      <c r="F171" s="23" t="s">
        <v>96</v>
      </c>
      <c r="G171" s="19" t="s">
        <v>225</v>
      </c>
      <c r="H171" s="45">
        <v>6579</v>
      </c>
      <c r="I171" s="31" t="s">
        <v>574</v>
      </c>
      <c r="J171" s="24">
        <f>C171*H171</f>
        <v>111264.048</v>
      </c>
      <c r="K171" s="13"/>
      <c r="L171" s="13"/>
    </row>
    <row r="172" spans="1:12" s="14" customFormat="1" ht="16.5">
      <c r="A172" s="18"/>
      <c r="B172" s="19">
        <f t="shared" si="5"/>
        <v>167</v>
      </c>
      <c r="C172" s="49">
        <v>6</v>
      </c>
      <c r="D172" s="25" t="s">
        <v>182</v>
      </c>
      <c r="E172" s="22" t="s">
        <v>178</v>
      </c>
      <c r="F172" s="23" t="s">
        <v>96</v>
      </c>
      <c r="G172" s="31" t="s">
        <v>183</v>
      </c>
      <c r="H172" s="45">
        <v>1024</v>
      </c>
      <c r="I172" s="31" t="s">
        <v>582</v>
      </c>
      <c r="J172" s="24">
        <f t="shared" si="4"/>
        <v>6144</v>
      </c>
      <c r="K172" s="13"/>
      <c r="L172" s="13"/>
    </row>
    <row r="173" spans="1:12" s="14" customFormat="1" ht="16.5">
      <c r="A173" s="18"/>
      <c r="B173" s="19">
        <f t="shared" si="5"/>
        <v>168</v>
      </c>
      <c r="C173" s="45">
        <v>6</v>
      </c>
      <c r="D173" s="25" t="s">
        <v>442</v>
      </c>
      <c r="E173" s="22" t="s">
        <v>178</v>
      </c>
      <c r="F173" s="23" t="s">
        <v>96</v>
      </c>
      <c r="G173" s="31" t="s">
        <v>583</v>
      </c>
      <c r="H173" s="45">
        <v>1024</v>
      </c>
      <c r="I173" s="31" t="s">
        <v>582</v>
      </c>
      <c r="J173" s="24">
        <f t="shared" si="4"/>
        <v>6144</v>
      </c>
      <c r="K173" s="13"/>
      <c r="L173" s="13"/>
    </row>
    <row r="174" spans="1:12" s="14" customFormat="1" ht="96">
      <c r="A174" s="18"/>
      <c r="B174" s="19">
        <f t="shared" si="5"/>
        <v>169</v>
      </c>
      <c r="C174" s="45">
        <v>4</v>
      </c>
      <c r="D174" s="25" t="s">
        <v>538</v>
      </c>
      <c r="E174" s="22" t="s">
        <v>178</v>
      </c>
      <c r="F174" s="23" t="s">
        <v>96</v>
      </c>
      <c r="G174" s="31" t="s">
        <v>576</v>
      </c>
      <c r="H174" s="45">
        <v>3299.7</v>
      </c>
      <c r="I174" s="31" t="s">
        <v>572</v>
      </c>
      <c r="J174" s="24">
        <f t="shared" si="4"/>
        <v>13198.8</v>
      </c>
      <c r="K174" s="13"/>
      <c r="L174" s="13"/>
    </row>
    <row r="175" spans="1:12" s="14" customFormat="1" ht="285" customHeight="1">
      <c r="A175" s="18"/>
      <c r="B175" s="19">
        <f t="shared" si="5"/>
        <v>170</v>
      </c>
      <c r="C175" s="45">
        <v>400</v>
      </c>
      <c r="D175" s="25" t="s">
        <v>584</v>
      </c>
      <c r="E175" s="22" t="s">
        <v>178</v>
      </c>
      <c r="F175" s="23" t="s">
        <v>96</v>
      </c>
      <c r="G175" s="31" t="s">
        <v>585</v>
      </c>
      <c r="H175" s="45">
        <v>1731.45</v>
      </c>
      <c r="I175" s="31" t="s">
        <v>586</v>
      </c>
      <c r="J175" s="24">
        <f t="shared" si="4"/>
        <v>692580</v>
      </c>
      <c r="K175" s="13"/>
      <c r="L175" s="13"/>
    </row>
    <row r="176" spans="1:12" s="14" customFormat="1" ht="318.75">
      <c r="A176" s="18"/>
      <c r="B176" s="19">
        <f t="shared" si="5"/>
        <v>171</v>
      </c>
      <c r="C176" s="45">
        <v>100</v>
      </c>
      <c r="D176" s="25" t="s">
        <v>587</v>
      </c>
      <c r="E176" s="22" t="s">
        <v>178</v>
      </c>
      <c r="F176" s="23" t="s">
        <v>96</v>
      </c>
      <c r="G176" s="31" t="s">
        <v>588</v>
      </c>
      <c r="H176" s="45">
        <v>1978.8</v>
      </c>
      <c r="I176" s="31" t="s">
        <v>586</v>
      </c>
      <c r="J176" s="24">
        <f t="shared" si="4"/>
        <v>197880</v>
      </c>
      <c r="K176" s="13"/>
      <c r="L176" s="13"/>
    </row>
    <row r="177" spans="1:12" s="14" customFormat="1" ht="16.5">
      <c r="A177" s="18"/>
      <c r="B177" s="19">
        <f t="shared" si="5"/>
        <v>172</v>
      </c>
      <c r="C177" s="45">
        <v>1000</v>
      </c>
      <c r="D177" s="25" t="s">
        <v>189</v>
      </c>
      <c r="E177" s="22" t="s">
        <v>178</v>
      </c>
      <c r="F177" s="23" t="s">
        <v>96</v>
      </c>
      <c r="G177" s="31" t="s">
        <v>589</v>
      </c>
      <c r="H177" s="46">
        <v>204.1</v>
      </c>
      <c r="I177" s="31" t="s">
        <v>586</v>
      </c>
      <c r="J177" s="24">
        <f t="shared" si="4"/>
        <v>204100</v>
      </c>
      <c r="K177" s="13"/>
      <c r="L177" s="13"/>
    </row>
    <row r="178" spans="1:12" s="14" customFormat="1" ht="111.75">
      <c r="A178" s="18"/>
      <c r="B178" s="19">
        <f t="shared" si="5"/>
        <v>173</v>
      </c>
      <c r="C178" s="45">
        <v>150</v>
      </c>
      <c r="D178" s="25" t="s">
        <v>590</v>
      </c>
      <c r="E178" s="22" t="s">
        <v>178</v>
      </c>
      <c r="F178" s="23" t="s">
        <v>96</v>
      </c>
      <c r="G178" s="31" t="s">
        <v>591</v>
      </c>
      <c r="H178" s="46">
        <v>135.66</v>
      </c>
      <c r="I178" s="31" t="s">
        <v>586</v>
      </c>
      <c r="J178" s="24">
        <f t="shared" si="4"/>
        <v>20349</v>
      </c>
      <c r="K178" s="13"/>
      <c r="L178" s="13"/>
    </row>
    <row r="179" spans="1:12" s="14" customFormat="1" ht="31.5">
      <c r="A179" s="18"/>
      <c r="B179" s="19">
        <f t="shared" si="5"/>
        <v>174</v>
      </c>
      <c r="C179" s="45">
        <v>14</v>
      </c>
      <c r="D179" s="25" t="s">
        <v>443</v>
      </c>
      <c r="E179" s="22" t="s">
        <v>178</v>
      </c>
      <c r="F179" s="23" t="s">
        <v>96</v>
      </c>
      <c r="G179" s="31" t="s">
        <v>592</v>
      </c>
      <c r="H179" s="45">
        <v>2764.76</v>
      </c>
      <c r="I179" s="31" t="s">
        <v>572</v>
      </c>
      <c r="J179" s="24">
        <f t="shared" si="4"/>
        <v>38706.639999999999</v>
      </c>
      <c r="K179" s="13"/>
      <c r="L179" s="13"/>
    </row>
    <row r="180" spans="1:12" s="14" customFormat="1" ht="31.5">
      <c r="A180" s="18"/>
      <c r="B180" s="19">
        <f t="shared" si="5"/>
        <v>175</v>
      </c>
      <c r="C180" s="45">
        <v>6</v>
      </c>
      <c r="D180" s="25" t="s">
        <v>444</v>
      </c>
      <c r="E180" s="22" t="s">
        <v>178</v>
      </c>
      <c r="F180" s="23" t="s">
        <v>96</v>
      </c>
      <c r="G180" s="31" t="s">
        <v>593</v>
      </c>
      <c r="H180" s="45">
        <v>5700.78</v>
      </c>
      <c r="I180" s="31" t="s">
        <v>572</v>
      </c>
      <c r="J180" s="24">
        <f t="shared" si="4"/>
        <v>34204.68</v>
      </c>
      <c r="K180" s="13"/>
      <c r="L180" s="13"/>
    </row>
    <row r="181" spans="1:12" s="14" customFormat="1" ht="78.75">
      <c r="A181" s="18"/>
      <c r="B181" s="19">
        <f t="shared" si="5"/>
        <v>176</v>
      </c>
      <c r="C181" s="45">
        <v>50</v>
      </c>
      <c r="D181" s="25" t="s">
        <v>445</v>
      </c>
      <c r="E181" s="22" t="s">
        <v>178</v>
      </c>
      <c r="F181" s="23" t="s">
        <v>14</v>
      </c>
      <c r="G181" s="31" t="s">
        <v>594</v>
      </c>
      <c r="H181" s="46">
        <v>363</v>
      </c>
      <c r="I181" s="31" t="s">
        <v>586</v>
      </c>
      <c r="J181" s="24">
        <f t="shared" si="4"/>
        <v>18150</v>
      </c>
      <c r="K181" s="13"/>
      <c r="L181" s="13"/>
    </row>
    <row r="182" spans="1:12" s="14" customFormat="1" ht="16.5">
      <c r="A182" s="18"/>
      <c r="B182" s="19">
        <f t="shared" si="5"/>
        <v>177</v>
      </c>
      <c r="C182" s="45">
        <v>970</v>
      </c>
      <c r="D182" s="25" t="s">
        <v>446</v>
      </c>
      <c r="E182" s="22" t="s">
        <v>178</v>
      </c>
      <c r="F182" s="23" t="s">
        <v>14</v>
      </c>
      <c r="G182" s="31" t="s">
        <v>447</v>
      </c>
      <c r="H182" s="45">
        <v>1044</v>
      </c>
      <c r="I182" s="31" t="s">
        <v>586</v>
      </c>
      <c r="J182" s="24">
        <f t="shared" si="4"/>
        <v>1012680</v>
      </c>
      <c r="K182" s="13"/>
      <c r="L182" s="13"/>
    </row>
    <row r="183" spans="1:12" s="14" customFormat="1" ht="16.5">
      <c r="A183" s="18"/>
      <c r="B183" s="19">
        <f t="shared" si="5"/>
        <v>178</v>
      </c>
      <c r="C183" s="45">
        <v>50</v>
      </c>
      <c r="D183" s="25" t="s">
        <v>448</v>
      </c>
      <c r="E183" s="22" t="s">
        <v>178</v>
      </c>
      <c r="F183" s="23" t="s">
        <v>14</v>
      </c>
      <c r="G183" s="31" t="s">
        <v>595</v>
      </c>
      <c r="H183" s="45">
        <v>1012</v>
      </c>
      <c r="I183" s="31" t="s">
        <v>586</v>
      </c>
      <c r="J183" s="24">
        <f t="shared" si="4"/>
        <v>50600</v>
      </c>
      <c r="K183" s="13"/>
      <c r="L183" s="13"/>
    </row>
    <row r="184" spans="1:12" s="14" customFormat="1" ht="63">
      <c r="A184" s="18"/>
      <c r="B184" s="19">
        <f t="shared" si="5"/>
        <v>179</v>
      </c>
      <c r="C184" s="45">
        <v>500</v>
      </c>
      <c r="D184" s="25" t="s">
        <v>449</v>
      </c>
      <c r="E184" s="22" t="s">
        <v>178</v>
      </c>
      <c r="F184" s="23" t="s">
        <v>96</v>
      </c>
      <c r="G184" s="31" t="s">
        <v>596</v>
      </c>
      <c r="H184" s="46">
        <v>30</v>
      </c>
      <c r="I184" s="31" t="s">
        <v>586</v>
      </c>
      <c r="J184" s="24">
        <f t="shared" si="4"/>
        <v>15000</v>
      </c>
      <c r="K184" s="13"/>
      <c r="L184" s="13"/>
    </row>
    <row r="185" spans="1:12" s="14" customFormat="1" ht="16.5">
      <c r="A185" s="18"/>
      <c r="B185" s="19">
        <f t="shared" si="5"/>
        <v>180</v>
      </c>
      <c r="C185" s="45">
        <v>2</v>
      </c>
      <c r="D185" s="25" t="s">
        <v>436</v>
      </c>
      <c r="E185" s="22" t="s">
        <v>178</v>
      </c>
      <c r="F185" s="23" t="s">
        <v>96</v>
      </c>
      <c r="G185" s="31" t="s">
        <v>577</v>
      </c>
      <c r="H185" s="46">
        <v>126</v>
      </c>
      <c r="I185" s="31" t="s">
        <v>572</v>
      </c>
      <c r="J185" s="24">
        <f t="shared" si="4"/>
        <v>252</v>
      </c>
      <c r="K185" s="13"/>
      <c r="L185" s="13"/>
    </row>
    <row r="186" spans="1:12" s="14" customFormat="1" ht="16.5">
      <c r="A186" s="18"/>
      <c r="B186" s="19">
        <f t="shared" si="5"/>
        <v>181</v>
      </c>
      <c r="C186" s="45">
        <v>2</v>
      </c>
      <c r="D186" s="25" t="s">
        <v>437</v>
      </c>
      <c r="E186" s="22" t="s">
        <v>178</v>
      </c>
      <c r="F186" s="23" t="s">
        <v>96</v>
      </c>
      <c r="G186" s="31" t="s">
        <v>578</v>
      </c>
      <c r="H186" s="46">
        <v>79</v>
      </c>
      <c r="I186" s="31" t="s">
        <v>572</v>
      </c>
      <c r="J186" s="24">
        <f t="shared" si="4"/>
        <v>158</v>
      </c>
      <c r="K186" s="13"/>
      <c r="L186" s="13"/>
    </row>
    <row r="187" spans="1:12" s="14" customFormat="1" ht="31.5">
      <c r="A187" s="18"/>
      <c r="B187" s="19">
        <f t="shared" si="5"/>
        <v>182</v>
      </c>
      <c r="C187" s="45">
        <v>2</v>
      </c>
      <c r="D187" s="25" t="s">
        <v>270</v>
      </c>
      <c r="E187" s="22" t="s">
        <v>178</v>
      </c>
      <c r="F187" s="23" t="s">
        <v>96</v>
      </c>
      <c r="G187" s="31" t="s">
        <v>597</v>
      </c>
      <c r="H187" s="45">
        <v>4500</v>
      </c>
      <c r="I187" s="31" t="s">
        <v>572</v>
      </c>
      <c r="J187" s="24">
        <f t="shared" si="4"/>
        <v>9000</v>
      </c>
      <c r="K187" s="13"/>
      <c r="L187" s="13"/>
    </row>
    <row r="188" spans="1:12" s="14" customFormat="1" ht="31.5">
      <c r="A188" s="18"/>
      <c r="B188" s="19">
        <f t="shared" si="5"/>
        <v>183</v>
      </c>
      <c r="C188" s="45">
        <v>3</v>
      </c>
      <c r="D188" s="25" t="s">
        <v>177</v>
      </c>
      <c r="E188" s="22" t="s">
        <v>178</v>
      </c>
      <c r="F188" s="23" t="s">
        <v>14</v>
      </c>
      <c r="G188" s="31" t="s">
        <v>598</v>
      </c>
      <c r="H188" s="45">
        <v>3486</v>
      </c>
      <c r="I188" s="31" t="s">
        <v>572</v>
      </c>
      <c r="J188" s="24">
        <f t="shared" si="4"/>
        <v>10458</v>
      </c>
      <c r="K188" s="13"/>
      <c r="L188" s="13"/>
    </row>
    <row r="189" spans="1:12" s="14" customFormat="1" ht="78.75">
      <c r="A189" s="18"/>
      <c r="B189" s="19">
        <f t="shared" si="5"/>
        <v>184</v>
      </c>
      <c r="C189" s="45">
        <v>3</v>
      </c>
      <c r="D189" s="25" t="s">
        <v>450</v>
      </c>
      <c r="E189" s="22" t="s">
        <v>178</v>
      </c>
      <c r="F189" s="23" t="s">
        <v>96</v>
      </c>
      <c r="G189" s="31" t="s">
        <v>599</v>
      </c>
      <c r="H189" s="45">
        <v>1234.2</v>
      </c>
      <c r="I189" s="31" t="s">
        <v>572</v>
      </c>
      <c r="J189" s="24">
        <f t="shared" si="4"/>
        <v>3702.6000000000004</v>
      </c>
      <c r="K189" s="13"/>
      <c r="L189" s="13"/>
    </row>
    <row r="190" spans="1:12" s="14" customFormat="1" ht="63">
      <c r="A190" s="18"/>
      <c r="B190" s="19">
        <f t="shared" si="5"/>
        <v>185</v>
      </c>
      <c r="C190" s="45">
        <v>3</v>
      </c>
      <c r="D190" s="25" t="s">
        <v>199</v>
      </c>
      <c r="E190" s="22" t="s">
        <v>178</v>
      </c>
      <c r="F190" s="23" t="s">
        <v>96</v>
      </c>
      <c r="G190" s="31" t="s">
        <v>600</v>
      </c>
      <c r="H190" s="46">
        <v>386</v>
      </c>
      <c r="I190" s="31" t="s">
        <v>572</v>
      </c>
      <c r="J190" s="24">
        <f t="shared" si="4"/>
        <v>1158</v>
      </c>
      <c r="K190" s="13"/>
      <c r="L190" s="13"/>
    </row>
    <row r="191" spans="1:12" s="14" customFormat="1" ht="31.5">
      <c r="A191" s="18"/>
      <c r="B191" s="19">
        <f t="shared" si="5"/>
        <v>186</v>
      </c>
      <c r="C191" s="45">
        <v>2</v>
      </c>
      <c r="D191" s="25" t="s">
        <v>439</v>
      </c>
      <c r="E191" s="22" t="s">
        <v>178</v>
      </c>
      <c r="F191" s="23" t="s">
        <v>96</v>
      </c>
      <c r="G191" s="31" t="s">
        <v>601</v>
      </c>
      <c r="H191" s="46">
        <v>146.63</v>
      </c>
      <c r="I191" s="31" t="s">
        <v>572</v>
      </c>
      <c r="J191" s="24">
        <f t="shared" si="4"/>
        <v>293.26</v>
      </c>
      <c r="K191" s="13"/>
      <c r="L191" s="13"/>
    </row>
    <row r="192" spans="1:12" s="14" customFormat="1" ht="31.5">
      <c r="A192" s="18"/>
      <c r="B192" s="19">
        <f t="shared" si="5"/>
        <v>187</v>
      </c>
      <c r="C192" s="50">
        <v>0.186</v>
      </c>
      <c r="D192" s="25" t="s">
        <v>438</v>
      </c>
      <c r="E192" s="22" t="s">
        <v>178</v>
      </c>
      <c r="F192" s="23" t="s">
        <v>96</v>
      </c>
      <c r="G192" s="31" t="s">
        <v>581</v>
      </c>
      <c r="H192" s="45">
        <v>3893.01</v>
      </c>
      <c r="I192" s="31" t="s">
        <v>574</v>
      </c>
      <c r="J192" s="24">
        <f t="shared" si="4"/>
        <v>724.09986000000004</v>
      </c>
      <c r="K192" s="13"/>
      <c r="L192" s="13"/>
    </row>
    <row r="193" spans="1:12" s="14" customFormat="1" ht="63">
      <c r="A193" s="18"/>
      <c r="B193" s="19">
        <f t="shared" si="5"/>
        <v>188</v>
      </c>
      <c r="C193" s="45">
        <v>12</v>
      </c>
      <c r="D193" s="25" t="s">
        <v>451</v>
      </c>
      <c r="E193" s="22" t="s">
        <v>178</v>
      </c>
      <c r="F193" s="23" t="s">
        <v>96</v>
      </c>
      <c r="G193" s="31" t="s">
        <v>602</v>
      </c>
      <c r="H193" s="46">
        <v>512.54999999999995</v>
      </c>
      <c r="I193" s="31" t="s">
        <v>572</v>
      </c>
      <c r="J193" s="24">
        <f t="shared" si="4"/>
        <v>6150.5999999999995</v>
      </c>
      <c r="K193" s="13"/>
      <c r="L193" s="13"/>
    </row>
    <row r="194" spans="1:12" s="14" customFormat="1" ht="96">
      <c r="A194" s="18"/>
      <c r="B194" s="19">
        <f t="shared" si="5"/>
        <v>189</v>
      </c>
      <c r="C194" s="45">
        <v>6</v>
      </c>
      <c r="D194" s="25" t="s">
        <v>603</v>
      </c>
      <c r="E194" s="22" t="s">
        <v>178</v>
      </c>
      <c r="F194" s="23" t="s">
        <v>96</v>
      </c>
      <c r="G194" s="31" t="s">
        <v>604</v>
      </c>
      <c r="H194" s="45">
        <v>2643.83</v>
      </c>
      <c r="I194" s="31" t="s">
        <v>572</v>
      </c>
      <c r="J194" s="24">
        <f t="shared" si="4"/>
        <v>15862.98</v>
      </c>
      <c r="K194" s="13"/>
      <c r="L194" s="13"/>
    </row>
    <row r="195" spans="1:12" s="14" customFormat="1" ht="16.5">
      <c r="A195" s="18"/>
      <c r="B195" s="19">
        <f t="shared" si="5"/>
        <v>190</v>
      </c>
      <c r="C195" s="45">
        <v>12</v>
      </c>
      <c r="D195" s="25" t="s">
        <v>452</v>
      </c>
      <c r="E195" s="22" t="s">
        <v>178</v>
      </c>
      <c r="F195" s="23" t="s">
        <v>96</v>
      </c>
      <c r="G195" s="31" t="s">
        <v>605</v>
      </c>
      <c r="H195" s="46">
        <v>76</v>
      </c>
      <c r="I195" s="31" t="s">
        <v>572</v>
      </c>
      <c r="J195" s="24">
        <f t="shared" si="4"/>
        <v>912</v>
      </c>
      <c r="K195" s="13"/>
      <c r="L195" s="13"/>
    </row>
    <row r="196" spans="1:12" s="14" customFormat="1" ht="16.5">
      <c r="A196" s="18"/>
      <c r="B196" s="19">
        <f t="shared" si="5"/>
        <v>191</v>
      </c>
      <c r="C196" s="45">
        <v>12</v>
      </c>
      <c r="D196" s="25" t="s">
        <v>453</v>
      </c>
      <c r="E196" s="22" t="s">
        <v>178</v>
      </c>
      <c r="F196" s="23" t="s">
        <v>96</v>
      </c>
      <c r="G196" s="31" t="s">
        <v>606</v>
      </c>
      <c r="H196" s="46">
        <v>50</v>
      </c>
      <c r="I196" s="31" t="s">
        <v>572</v>
      </c>
      <c r="J196" s="24">
        <f t="shared" si="4"/>
        <v>600</v>
      </c>
      <c r="K196" s="13"/>
      <c r="L196" s="13"/>
    </row>
    <row r="197" spans="1:12" s="14" customFormat="1" ht="63">
      <c r="A197" s="18"/>
      <c r="B197" s="19">
        <f t="shared" si="5"/>
        <v>192</v>
      </c>
      <c r="C197" s="45">
        <v>6</v>
      </c>
      <c r="D197" s="25" t="s">
        <v>221</v>
      </c>
      <c r="E197" s="22" t="s">
        <v>178</v>
      </c>
      <c r="F197" s="23" t="s">
        <v>96</v>
      </c>
      <c r="G197" s="31" t="s">
        <v>607</v>
      </c>
      <c r="H197" s="45">
        <v>1132</v>
      </c>
      <c r="I197" s="31" t="s">
        <v>572</v>
      </c>
      <c r="J197" s="24">
        <f t="shared" si="4"/>
        <v>6792</v>
      </c>
      <c r="K197" s="13"/>
      <c r="L197" s="13"/>
    </row>
    <row r="198" spans="1:12" s="14" customFormat="1" ht="63">
      <c r="A198" s="18"/>
      <c r="B198" s="19">
        <f t="shared" si="5"/>
        <v>193</v>
      </c>
      <c r="C198" s="45">
        <v>6.3</v>
      </c>
      <c r="D198" s="25" t="s">
        <v>224</v>
      </c>
      <c r="E198" s="22" t="s">
        <v>178</v>
      </c>
      <c r="F198" s="23" t="s">
        <v>96</v>
      </c>
      <c r="G198" s="31" t="s">
        <v>575</v>
      </c>
      <c r="H198" s="45">
        <v>6579</v>
      </c>
      <c r="I198" s="31" t="s">
        <v>574</v>
      </c>
      <c r="J198" s="24">
        <f t="shared" si="4"/>
        <v>41447.699999999997</v>
      </c>
      <c r="K198" s="13"/>
      <c r="L198" s="13"/>
    </row>
    <row r="199" spans="1:12" s="14" customFormat="1" ht="48.75">
      <c r="A199" s="18"/>
      <c r="B199" s="19">
        <f t="shared" si="5"/>
        <v>194</v>
      </c>
      <c r="C199" s="45">
        <v>6</v>
      </c>
      <c r="D199" s="25" t="s">
        <v>608</v>
      </c>
      <c r="E199" s="22" t="s">
        <v>178</v>
      </c>
      <c r="F199" s="23" t="s">
        <v>96</v>
      </c>
      <c r="G199" s="31" t="s">
        <v>609</v>
      </c>
      <c r="H199" s="46">
        <v>700</v>
      </c>
      <c r="I199" s="31" t="s">
        <v>572</v>
      </c>
      <c r="J199" s="24">
        <f t="shared" si="4"/>
        <v>4200</v>
      </c>
      <c r="K199" s="13"/>
      <c r="L199" s="13"/>
    </row>
    <row r="200" spans="1:12" s="14" customFormat="1" ht="16.5">
      <c r="A200" s="18"/>
      <c r="B200" s="19">
        <f t="shared" ref="B200:B263" si="6">B199+1</f>
        <v>195</v>
      </c>
      <c r="C200" s="45">
        <v>7.17</v>
      </c>
      <c r="D200" s="25" t="s">
        <v>204</v>
      </c>
      <c r="E200" s="22" t="s">
        <v>178</v>
      </c>
      <c r="F200" s="23" t="s">
        <v>96</v>
      </c>
      <c r="G200" s="31" t="s">
        <v>610</v>
      </c>
      <c r="H200" s="46">
        <v>221</v>
      </c>
      <c r="I200" s="31" t="s">
        <v>611</v>
      </c>
      <c r="J200" s="24">
        <f t="shared" ref="J200:J266" si="7">C200*H200</f>
        <v>1584.57</v>
      </c>
      <c r="K200" s="13"/>
      <c r="L200" s="13"/>
    </row>
    <row r="201" spans="1:12" s="14" customFormat="1" ht="16.5">
      <c r="A201" s="18"/>
      <c r="B201" s="19">
        <f t="shared" si="6"/>
        <v>196</v>
      </c>
      <c r="C201" s="45">
        <v>7.17</v>
      </c>
      <c r="D201" s="25" t="s">
        <v>223</v>
      </c>
      <c r="E201" s="22" t="s">
        <v>178</v>
      </c>
      <c r="F201" s="23" t="s">
        <v>96</v>
      </c>
      <c r="G201" s="31" t="s">
        <v>612</v>
      </c>
      <c r="H201" s="46">
        <v>185</v>
      </c>
      <c r="I201" s="31" t="s">
        <v>611</v>
      </c>
      <c r="J201" s="24">
        <f t="shared" si="7"/>
        <v>1326.45</v>
      </c>
      <c r="K201" s="13"/>
      <c r="L201" s="13"/>
    </row>
    <row r="202" spans="1:12" s="14" customFormat="1" ht="63.75">
      <c r="A202" s="18"/>
      <c r="B202" s="19">
        <f t="shared" si="6"/>
        <v>197</v>
      </c>
      <c r="C202" s="45">
        <v>10.17</v>
      </c>
      <c r="D202" s="25" t="s">
        <v>541</v>
      </c>
      <c r="E202" s="22" t="s">
        <v>178</v>
      </c>
      <c r="F202" s="23" t="s">
        <v>96</v>
      </c>
      <c r="G202" s="31" t="s">
        <v>613</v>
      </c>
      <c r="H202" s="46">
        <v>412.08</v>
      </c>
      <c r="I202" s="31" t="s">
        <v>611</v>
      </c>
      <c r="J202" s="24">
        <f t="shared" si="7"/>
        <v>4190.8535999999995</v>
      </c>
      <c r="K202" s="13"/>
      <c r="L202" s="13"/>
    </row>
    <row r="203" spans="1:12" s="14" customFormat="1" ht="48.75">
      <c r="A203" s="18"/>
      <c r="B203" s="19">
        <f t="shared" si="6"/>
        <v>198</v>
      </c>
      <c r="C203" s="45">
        <v>30</v>
      </c>
      <c r="D203" s="25" t="s">
        <v>614</v>
      </c>
      <c r="E203" s="22" t="s">
        <v>178</v>
      </c>
      <c r="F203" s="23" t="s">
        <v>96</v>
      </c>
      <c r="G203" s="31" t="s">
        <v>615</v>
      </c>
      <c r="H203" s="46">
        <v>858</v>
      </c>
      <c r="I203" s="31" t="s">
        <v>572</v>
      </c>
      <c r="J203" s="24">
        <f t="shared" si="7"/>
        <v>25740</v>
      </c>
      <c r="K203" s="13"/>
      <c r="L203" s="13"/>
    </row>
    <row r="204" spans="1:12" s="14" customFormat="1" ht="16.5">
      <c r="A204" s="18"/>
      <c r="B204" s="19">
        <f t="shared" si="6"/>
        <v>199</v>
      </c>
      <c r="C204" s="45">
        <v>30</v>
      </c>
      <c r="D204" s="25" t="s">
        <v>455</v>
      </c>
      <c r="E204" s="22" t="s">
        <v>178</v>
      </c>
      <c r="F204" s="23" t="s">
        <v>96</v>
      </c>
      <c r="G204" s="31" t="s">
        <v>616</v>
      </c>
      <c r="H204" s="46">
        <v>548</v>
      </c>
      <c r="I204" s="31" t="s">
        <v>572</v>
      </c>
      <c r="J204" s="24">
        <f t="shared" si="7"/>
        <v>16440</v>
      </c>
      <c r="K204" s="13"/>
      <c r="L204" s="13"/>
    </row>
    <row r="205" spans="1:12" s="14" customFormat="1" ht="16.5">
      <c r="A205" s="18"/>
      <c r="B205" s="19">
        <f t="shared" si="6"/>
        <v>200</v>
      </c>
      <c r="C205" s="45">
        <v>30</v>
      </c>
      <c r="D205" s="25" t="s">
        <v>536</v>
      </c>
      <c r="E205" s="22" t="s">
        <v>178</v>
      </c>
      <c r="F205" s="23" t="s">
        <v>96</v>
      </c>
      <c r="G205" s="31" t="s">
        <v>617</v>
      </c>
      <c r="H205" s="46">
        <v>363</v>
      </c>
      <c r="I205" s="31" t="s">
        <v>572</v>
      </c>
      <c r="J205" s="24">
        <f t="shared" si="7"/>
        <v>10890</v>
      </c>
      <c r="K205" s="13"/>
      <c r="L205" s="13"/>
    </row>
    <row r="206" spans="1:12" s="14" customFormat="1" ht="96">
      <c r="A206" s="18"/>
      <c r="B206" s="19">
        <f t="shared" si="6"/>
        <v>201</v>
      </c>
      <c r="C206" s="45">
        <v>30</v>
      </c>
      <c r="D206" s="25" t="s">
        <v>618</v>
      </c>
      <c r="E206" s="22" t="s">
        <v>178</v>
      </c>
      <c r="F206" s="23" t="s">
        <v>96</v>
      </c>
      <c r="G206" s="31" t="s">
        <v>619</v>
      </c>
      <c r="H206" s="45">
        <v>4521.66</v>
      </c>
      <c r="I206" s="31" t="s">
        <v>572</v>
      </c>
      <c r="J206" s="24">
        <f t="shared" si="7"/>
        <v>135649.79999999999</v>
      </c>
      <c r="K206" s="13"/>
      <c r="L206" s="13"/>
    </row>
    <row r="207" spans="1:12" s="14" customFormat="1" ht="48.75">
      <c r="A207" s="18"/>
      <c r="B207" s="19">
        <f t="shared" si="6"/>
        <v>202</v>
      </c>
      <c r="C207" s="45">
        <v>15</v>
      </c>
      <c r="D207" s="25" t="s">
        <v>620</v>
      </c>
      <c r="E207" s="22" t="s">
        <v>178</v>
      </c>
      <c r="F207" s="23" t="s">
        <v>96</v>
      </c>
      <c r="G207" s="31" t="s">
        <v>621</v>
      </c>
      <c r="H207" s="46">
        <v>842.78</v>
      </c>
      <c r="I207" s="31" t="s">
        <v>572</v>
      </c>
      <c r="J207" s="24">
        <f t="shared" si="7"/>
        <v>12641.699999999999</v>
      </c>
      <c r="K207" s="13"/>
      <c r="L207" s="13"/>
    </row>
    <row r="208" spans="1:12" s="14" customFormat="1" ht="48.75">
      <c r="A208" s="18"/>
      <c r="B208" s="19">
        <f t="shared" si="6"/>
        <v>203</v>
      </c>
      <c r="C208" s="45">
        <v>15</v>
      </c>
      <c r="D208" s="25" t="s">
        <v>622</v>
      </c>
      <c r="E208" s="22" t="s">
        <v>178</v>
      </c>
      <c r="F208" s="23" t="s">
        <v>96</v>
      </c>
      <c r="G208" s="31" t="s">
        <v>623</v>
      </c>
      <c r="H208" s="45">
        <v>1466.25</v>
      </c>
      <c r="I208" s="31" t="s">
        <v>572</v>
      </c>
      <c r="J208" s="24">
        <f t="shared" si="7"/>
        <v>21993.75</v>
      </c>
      <c r="K208" s="13"/>
      <c r="L208" s="13"/>
    </row>
    <row r="209" spans="1:12" s="14" customFormat="1" ht="63">
      <c r="A209" s="18"/>
      <c r="B209" s="19">
        <f t="shared" si="6"/>
        <v>204</v>
      </c>
      <c r="C209" s="45">
        <v>58.4</v>
      </c>
      <c r="D209" s="25" t="s">
        <v>224</v>
      </c>
      <c r="E209" s="22" t="s">
        <v>178</v>
      </c>
      <c r="F209" s="23" t="s">
        <v>96</v>
      </c>
      <c r="G209" s="31" t="s">
        <v>575</v>
      </c>
      <c r="H209" s="45">
        <v>6579</v>
      </c>
      <c r="I209" s="31" t="s">
        <v>574</v>
      </c>
      <c r="J209" s="24">
        <f t="shared" si="7"/>
        <v>384213.6</v>
      </c>
      <c r="K209" s="13"/>
      <c r="L209" s="13"/>
    </row>
    <row r="210" spans="1:12" s="14" customFormat="1" ht="16.5">
      <c r="A210" s="18"/>
      <c r="B210" s="19">
        <f t="shared" si="6"/>
        <v>205</v>
      </c>
      <c r="C210" s="45">
        <v>6</v>
      </c>
      <c r="D210" s="25" t="s">
        <v>457</v>
      </c>
      <c r="E210" s="22" t="s">
        <v>178</v>
      </c>
      <c r="F210" s="23" t="s">
        <v>96</v>
      </c>
      <c r="G210" s="31" t="s">
        <v>624</v>
      </c>
      <c r="H210" s="45">
        <v>2745</v>
      </c>
      <c r="I210" s="31" t="s">
        <v>572</v>
      </c>
      <c r="J210" s="24">
        <f t="shared" si="7"/>
        <v>16470</v>
      </c>
      <c r="K210" s="13"/>
      <c r="L210" s="13"/>
    </row>
    <row r="211" spans="1:12" s="14" customFormat="1" ht="32.25">
      <c r="A211" s="18"/>
      <c r="B211" s="19">
        <f t="shared" si="6"/>
        <v>206</v>
      </c>
      <c r="C211" s="45">
        <v>1</v>
      </c>
      <c r="D211" s="25" t="s">
        <v>625</v>
      </c>
      <c r="E211" s="22" t="s">
        <v>178</v>
      </c>
      <c r="F211" s="23" t="s">
        <v>96</v>
      </c>
      <c r="G211" s="31" t="s">
        <v>626</v>
      </c>
      <c r="H211" s="45">
        <v>6000</v>
      </c>
      <c r="I211" s="31" t="s">
        <v>627</v>
      </c>
      <c r="J211" s="24">
        <f t="shared" si="7"/>
        <v>6000</v>
      </c>
      <c r="K211" s="13"/>
      <c r="L211" s="13"/>
    </row>
    <row r="212" spans="1:12" s="14" customFormat="1" ht="95.25">
      <c r="A212" s="18"/>
      <c r="B212" s="19">
        <f t="shared" si="6"/>
        <v>207</v>
      </c>
      <c r="C212" s="45">
        <v>1.2</v>
      </c>
      <c r="D212" s="25" t="s">
        <v>628</v>
      </c>
      <c r="E212" s="22" t="s">
        <v>178</v>
      </c>
      <c r="F212" s="23" t="s">
        <v>96</v>
      </c>
      <c r="G212" s="31" t="s">
        <v>629</v>
      </c>
      <c r="H212" s="45">
        <v>26255.98</v>
      </c>
      <c r="I212" s="31" t="s">
        <v>569</v>
      </c>
      <c r="J212" s="24">
        <f t="shared" si="7"/>
        <v>31507.175999999999</v>
      </c>
      <c r="K212" s="13"/>
      <c r="L212" s="13"/>
    </row>
    <row r="213" spans="1:12" s="14" customFormat="1" ht="31.5">
      <c r="A213" s="18"/>
      <c r="B213" s="19">
        <f t="shared" si="6"/>
        <v>208</v>
      </c>
      <c r="C213" s="45">
        <v>5</v>
      </c>
      <c r="D213" s="25" t="s">
        <v>458</v>
      </c>
      <c r="E213" s="22" t="s">
        <v>178</v>
      </c>
      <c r="F213" s="23" t="s">
        <v>96</v>
      </c>
      <c r="G213" s="31" t="s">
        <v>630</v>
      </c>
      <c r="H213" s="45">
        <v>3198.72</v>
      </c>
      <c r="I213" s="31" t="s">
        <v>572</v>
      </c>
      <c r="J213" s="24">
        <f t="shared" si="7"/>
        <v>15993.599999999999</v>
      </c>
      <c r="K213" s="13"/>
      <c r="L213" s="13"/>
    </row>
    <row r="214" spans="1:12" s="14" customFormat="1" ht="16.5">
      <c r="A214" s="18"/>
      <c r="B214" s="19">
        <f t="shared" si="6"/>
        <v>209</v>
      </c>
      <c r="C214" s="45">
        <v>1.2</v>
      </c>
      <c r="D214" s="25" t="s">
        <v>459</v>
      </c>
      <c r="E214" s="22" t="s">
        <v>178</v>
      </c>
      <c r="F214" s="23" t="s">
        <v>96</v>
      </c>
      <c r="G214" s="31" t="s">
        <v>631</v>
      </c>
      <c r="H214" s="45">
        <v>4500</v>
      </c>
      <c r="I214" s="31" t="s">
        <v>569</v>
      </c>
      <c r="J214" s="24">
        <f t="shared" si="7"/>
        <v>5400</v>
      </c>
      <c r="K214" s="13"/>
      <c r="L214" s="13"/>
    </row>
    <row r="215" spans="1:12" s="14" customFormat="1" ht="111.75">
      <c r="A215" s="18"/>
      <c r="B215" s="19">
        <f t="shared" si="6"/>
        <v>210</v>
      </c>
      <c r="C215" s="45">
        <v>1.2</v>
      </c>
      <c r="D215" s="25" t="s">
        <v>632</v>
      </c>
      <c r="E215" s="22" t="s">
        <v>178</v>
      </c>
      <c r="F215" s="23" t="s">
        <v>96</v>
      </c>
      <c r="G215" s="31" t="s">
        <v>633</v>
      </c>
      <c r="H215" s="45">
        <v>6616</v>
      </c>
      <c r="I215" s="31" t="s">
        <v>569</v>
      </c>
      <c r="J215" s="24">
        <f t="shared" si="7"/>
        <v>7939.2</v>
      </c>
      <c r="K215" s="13"/>
      <c r="L215" s="13"/>
    </row>
    <row r="216" spans="1:12" s="14" customFormat="1" ht="111.75">
      <c r="A216" s="18"/>
      <c r="B216" s="19">
        <f t="shared" si="6"/>
        <v>211</v>
      </c>
      <c r="C216" s="45">
        <v>1.2</v>
      </c>
      <c r="D216" s="25" t="s">
        <v>634</v>
      </c>
      <c r="E216" s="22" t="s">
        <v>178</v>
      </c>
      <c r="F216" s="23" t="s">
        <v>96</v>
      </c>
      <c r="G216" s="31" t="s">
        <v>635</v>
      </c>
      <c r="H216" s="45">
        <v>7270</v>
      </c>
      <c r="I216" s="31" t="s">
        <v>569</v>
      </c>
      <c r="J216" s="24">
        <f t="shared" si="7"/>
        <v>8724</v>
      </c>
      <c r="K216" s="13"/>
      <c r="L216" s="13"/>
    </row>
    <row r="217" spans="1:12" s="14" customFormat="1" ht="16.5">
      <c r="A217" s="18"/>
      <c r="B217" s="19">
        <f t="shared" si="6"/>
        <v>212</v>
      </c>
      <c r="C217" s="45">
        <v>2</v>
      </c>
      <c r="D217" s="25" t="s">
        <v>460</v>
      </c>
      <c r="E217" s="22" t="s">
        <v>178</v>
      </c>
      <c r="F217" s="23" t="s">
        <v>96</v>
      </c>
      <c r="G217" s="31" t="s">
        <v>636</v>
      </c>
      <c r="H217" s="46">
        <v>202</v>
      </c>
      <c r="I217" s="31" t="s">
        <v>572</v>
      </c>
      <c r="J217" s="24">
        <f t="shared" si="7"/>
        <v>404</v>
      </c>
      <c r="K217" s="13"/>
      <c r="L217" s="13"/>
    </row>
    <row r="218" spans="1:12" s="14" customFormat="1" ht="16.5">
      <c r="A218" s="18"/>
      <c r="B218" s="19">
        <f t="shared" si="6"/>
        <v>213</v>
      </c>
      <c r="C218" s="45">
        <v>2</v>
      </c>
      <c r="D218" s="25" t="s">
        <v>461</v>
      </c>
      <c r="E218" s="22" t="s">
        <v>178</v>
      </c>
      <c r="F218" s="23" t="s">
        <v>96</v>
      </c>
      <c r="G218" s="31" t="s">
        <v>637</v>
      </c>
      <c r="H218" s="46">
        <v>100</v>
      </c>
      <c r="I218" s="31" t="s">
        <v>572</v>
      </c>
      <c r="J218" s="24">
        <f t="shared" si="7"/>
        <v>200</v>
      </c>
      <c r="K218" s="13"/>
      <c r="L218" s="13"/>
    </row>
    <row r="219" spans="1:12" s="14" customFormat="1" ht="16.5">
      <c r="A219" s="18"/>
      <c r="B219" s="19">
        <f t="shared" si="6"/>
        <v>214</v>
      </c>
      <c r="C219" s="45">
        <v>150</v>
      </c>
      <c r="D219" s="25" t="s">
        <v>462</v>
      </c>
      <c r="E219" s="22" t="s">
        <v>178</v>
      </c>
      <c r="F219" s="23" t="s">
        <v>96</v>
      </c>
      <c r="G219" s="31" t="s">
        <v>638</v>
      </c>
      <c r="H219" s="46">
        <v>2</v>
      </c>
      <c r="I219" s="31" t="s">
        <v>639</v>
      </c>
      <c r="J219" s="24">
        <f t="shared" si="7"/>
        <v>300</v>
      </c>
      <c r="K219" s="13"/>
      <c r="L219" s="13"/>
    </row>
    <row r="220" spans="1:12" s="14" customFormat="1" ht="16.5">
      <c r="A220" s="18"/>
      <c r="B220" s="19">
        <f t="shared" si="6"/>
        <v>215</v>
      </c>
      <c r="C220" s="45">
        <v>150</v>
      </c>
      <c r="D220" s="25" t="s">
        <v>463</v>
      </c>
      <c r="E220" s="22" t="s">
        <v>178</v>
      </c>
      <c r="F220" s="23" t="s">
        <v>96</v>
      </c>
      <c r="G220" s="31" t="s">
        <v>640</v>
      </c>
      <c r="H220" s="46">
        <v>3</v>
      </c>
      <c r="I220" s="31" t="s">
        <v>639</v>
      </c>
      <c r="J220" s="24">
        <f t="shared" si="7"/>
        <v>450</v>
      </c>
      <c r="K220" s="13"/>
      <c r="L220" s="13"/>
    </row>
    <row r="221" spans="1:12" s="14" customFormat="1" ht="16.5">
      <c r="A221" s="18"/>
      <c r="B221" s="19">
        <f t="shared" si="6"/>
        <v>216</v>
      </c>
      <c r="C221" s="45">
        <v>60</v>
      </c>
      <c r="D221" s="25" t="s">
        <v>462</v>
      </c>
      <c r="E221" s="22" t="s">
        <v>178</v>
      </c>
      <c r="F221" s="23" t="s">
        <v>96</v>
      </c>
      <c r="G221" s="31" t="s">
        <v>638</v>
      </c>
      <c r="H221" s="46">
        <v>2</v>
      </c>
      <c r="I221" s="31" t="s">
        <v>639</v>
      </c>
      <c r="J221" s="24">
        <f t="shared" si="7"/>
        <v>120</v>
      </c>
      <c r="K221" s="13"/>
      <c r="L221" s="13"/>
    </row>
    <row r="222" spans="1:12" s="14" customFormat="1" ht="16.5">
      <c r="A222" s="18"/>
      <c r="B222" s="19">
        <f t="shared" si="6"/>
        <v>217</v>
      </c>
      <c r="C222" s="45">
        <v>60</v>
      </c>
      <c r="D222" s="25" t="s">
        <v>464</v>
      </c>
      <c r="E222" s="22" t="s">
        <v>178</v>
      </c>
      <c r="F222" s="23" t="s">
        <v>96</v>
      </c>
      <c r="G222" s="31" t="s">
        <v>641</v>
      </c>
      <c r="H222" s="46">
        <v>2</v>
      </c>
      <c r="I222" s="31" t="s">
        <v>639</v>
      </c>
      <c r="J222" s="24">
        <f t="shared" si="7"/>
        <v>120</v>
      </c>
      <c r="K222" s="13"/>
      <c r="L222" s="13"/>
    </row>
    <row r="223" spans="1:12" s="14" customFormat="1" ht="16.5">
      <c r="A223" s="18"/>
      <c r="B223" s="19">
        <f t="shared" si="6"/>
        <v>218</v>
      </c>
      <c r="C223" s="45">
        <v>3</v>
      </c>
      <c r="D223" s="25" t="s">
        <v>465</v>
      </c>
      <c r="E223" s="22" t="s">
        <v>178</v>
      </c>
      <c r="F223" s="23" t="s">
        <v>96</v>
      </c>
      <c r="G223" s="31" t="s">
        <v>642</v>
      </c>
      <c r="H223" s="46">
        <v>65</v>
      </c>
      <c r="I223" s="31" t="s">
        <v>643</v>
      </c>
      <c r="J223" s="24">
        <f t="shared" si="7"/>
        <v>195</v>
      </c>
      <c r="K223" s="13"/>
      <c r="L223" s="13"/>
    </row>
    <row r="224" spans="1:12" s="14" customFormat="1" ht="16.5">
      <c r="A224" s="18"/>
      <c r="B224" s="19">
        <f t="shared" si="6"/>
        <v>219</v>
      </c>
      <c r="C224" s="45">
        <v>3</v>
      </c>
      <c r="D224" s="25" t="s">
        <v>466</v>
      </c>
      <c r="E224" s="22" t="s">
        <v>178</v>
      </c>
      <c r="F224" s="23" t="s">
        <v>96</v>
      </c>
      <c r="G224" s="31" t="s">
        <v>644</v>
      </c>
      <c r="H224" s="46">
        <v>65</v>
      </c>
      <c r="I224" s="31" t="s">
        <v>643</v>
      </c>
      <c r="J224" s="24">
        <f t="shared" si="7"/>
        <v>195</v>
      </c>
      <c r="K224" s="13"/>
      <c r="L224" s="13"/>
    </row>
    <row r="225" spans="1:12" s="14" customFormat="1" ht="33">
      <c r="A225" s="18"/>
      <c r="B225" s="19">
        <f t="shared" si="6"/>
        <v>220</v>
      </c>
      <c r="C225" s="45">
        <v>75</v>
      </c>
      <c r="D225" s="25" t="s">
        <v>645</v>
      </c>
      <c r="E225" s="22" t="s">
        <v>178</v>
      </c>
      <c r="F225" s="23" t="s">
        <v>14</v>
      </c>
      <c r="G225" s="31" t="s">
        <v>646</v>
      </c>
      <c r="H225" s="46">
        <v>105</v>
      </c>
      <c r="I225" s="31" t="s">
        <v>647</v>
      </c>
      <c r="J225" s="24">
        <f t="shared" si="7"/>
        <v>7875</v>
      </c>
      <c r="K225" s="13"/>
      <c r="L225" s="13"/>
    </row>
    <row r="226" spans="1:12" s="14" customFormat="1" ht="33">
      <c r="A226" s="18"/>
      <c r="B226" s="19">
        <f t="shared" si="6"/>
        <v>221</v>
      </c>
      <c r="C226" s="45">
        <v>5</v>
      </c>
      <c r="D226" s="25" t="s">
        <v>648</v>
      </c>
      <c r="E226" s="22" t="s">
        <v>178</v>
      </c>
      <c r="F226" s="23" t="s">
        <v>14</v>
      </c>
      <c r="G226" s="31" t="s">
        <v>649</v>
      </c>
      <c r="H226" s="46">
        <v>733</v>
      </c>
      <c r="I226" s="31" t="s">
        <v>572</v>
      </c>
      <c r="J226" s="24">
        <f t="shared" si="7"/>
        <v>3665</v>
      </c>
      <c r="K226" s="13"/>
      <c r="L226" s="13"/>
    </row>
    <row r="227" spans="1:12" s="14" customFormat="1" ht="78.75">
      <c r="A227" s="18"/>
      <c r="B227" s="19">
        <f t="shared" si="6"/>
        <v>222</v>
      </c>
      <c r="C227" s="45">
        <v>5</v>
      </c>
      <c r="D227" s="25" t="s">
        <v>180</v>
      </c>
      <c r="E227" s="22" t="s">
        <v>178</v>
      </c>
      <c r="F227" s="23" t="s">
        <v>96</v>
      </c>
      <c r="G227" s="31" t="s">
        <v>599</v>
      </c>
      <c r="H227" s="45">
        <v>1234.2</v>
      </c>
      <c r="I227" s="31" t="s">
        <v>572</v>
      </c>
      <c r="J227" s="24">
        <f t="shared" si="7"/>
        <v>6171</v>
      </c>
      <c r="K227" s="13"/>
      <c r="L227" s="13"/>
    </row>
    <row r="228" spans="1:12" s="14" customFormat="1" ht="16.5">
      <c r="A228" s="18"/>
      <c r="B228" s="19">
        <f t="shared" si="6"/>
        <v>223</v>
      </c>
      <c r="C228" s="45">
        <v>7000</v>
      </c>
      <c r="D228" s="25" t="s">
        <v>467</v>
      </c>
      <c r="E228" s="22" t="s">
        <v>178</v>
      </c>
      <c r="F228" s="23" t="s">
        <v>96</v>
      </c>
      <c r="G228" s="31" t="s">
        <v>650</v>
      </c>
      <c r="H228" s="46">
        <v>4</v>
      </c>
      <c r="I228" s="31" t="s">
        <v>572</v>
      </c>
      <c r="J228" s="24">
        <f t="shared" si="7"/>
        <v>28000</v>
      </c>
      <c r="K228" s="13"/>
      <c r="L228" s="13"/>
    </row>
    <row r="229" spans="1:12" s="14" customFormat="1" ht="33">
      <c r="A229" s="18"/>
      <c r="B229" s="19">
        <f t="shared" si="6"/>
        <v>224</v>
      </c>
      <c r="C229" s="45">
        <v>1750</v>
      </c>
      <c r="D229" s="25" t="s">
        <v>651</v>
      </c>
      <c r="E229" s="22" t="s">
        <v>178</v>
      </c>
      <c r="F229" s="23" t="s">
        <v>14</v>
      </c>
      <c r="G229" s="31" t="s">
        <v>652</v>
      </c>
      <c r="H229" s="46">
        <v>117.5</v>
      </c>
      <c r="I229" s="31" t="s">
        <v>647</v>
      </c>
      <c r="J229" s="24">
        <f t="shared" si="7"/>
        <v>205625</v>
      </c>
      <c r="K229" s="13"/>
      <c r="L229" s="13"/>
    </row>
    <row r="230" spans="1:12" s="14" customFormat="1" ht="90" customHeight="1">
      <c r="A230" s="18"/>
      <c r="B230" s="19">
        <f t="shared" si="6"/>
        <v>225</v>
      </c>
      <c r="C230" s="45">
        <v>10</v>
      </c>
      <c r="D230" s="30" t="s">
        <v>713</v>
      </c>
      <c r="E230" s="22" t="s">
        <v>178</v>
      </c>
      <c r="F230" s="23" t="s">
        <v>14</v>
      </c>
      <c r="G230" s="31" t="s">
        <v>653</v>
      </c>
      <c r="H230" s="46">
        <v>484</v>
      </c>
      <c r="I230" s="31" t="s">
        <v>572</v>
      </c>
      <c r="J230" s="24">
        <f t="shared" si="7"/>
        <v>4840</v>
      </c>
      <c r="K230" s="13"/>
      <c r="L230" s="13"/>
    </row>
    <row r="231" spans="1:12" s="14" customFormat="1" ht="47.25">
      <c r="A231" s="18"/>
      <c r="B231" s="19">
        <f t="shared" si="6"/>
        <v>226</v>
      </c>
      <c r="C231" s="45">
        <v>150</v>
      </c>
      <c r="D231" s="25" t="s">
        <v>468</v>
      </c>
      <c r="E231" s="22" t="s">
        <v>178</v>
      </c>
      <c r="F231" s="23" t="s">
        <v>96</v>
      </c>
      <c r="G231" s="31" t="s">
        <v>654</v>
      </c>
      <c r="H231" s="46">
        <v>27</v>
      </c>
      <c r="I231" s="31" t="s">
        <v>586</v>
      </c>
      <c r="J231" s="24">
        <f t="shared" si="7"/>
        <v>4050</v>
      </c>
      <c r="K231" s="13"/>
      <c r="L231" s="13"/>
    </row>
    <row r="232" spans="1:12" s="14" customFormat="1" ht="96">
      <c r="A232" s="18"/>
      <c r="B232" s="19">
        <f t="shared" si="6"/>
        <v>227</v>
      </c>
      <c r="C232" s="45">
        <v>12</v>
      </c>
      <c r="D232" s="25" t="s">
        <v>655</v>
      </c>
      <c r="E232" s="22" t="s">
        <v>178</v>
      </c>
      <c r="F232" s="23" t="s">
        <v>96</v>
      </c>
      <c r="G232" s="31" t="s">
        <v>656</v>
      </c>
      <c r="H232" s="45">
        <v>4336.8500000000004</v>
      </c>
      <c r="I232" s="31" t="s">
        <v>572</v>
      </c>
      <c r="J232" s="24">
        <f t="shared" si="7"/>
        <v>52042.200000000004</v>
      </c>
      <c r="K232" s="13"/>
      <c r="L232" s="13"/>
    </row>
    <row r="233" spans="1:12" s="14" customFormat="1" ht="48.75">
      <c r="A233" s="18"/>
      <c r="B233" s="19">
        <f t="shared" si="6"/>
        <v>228</v>
      </c>
      <c r="C233" s="45">
        <v>12</v>
      </c>
      <c r="D233" s="25" t="s">
        <v>657</v>
      </c>
      <c r="E233" s="22" t="s">
        <v>178</v>
      </c>
      <c r="F233" s="23" t="s">
        <v>96</v>
      </c>
      <c r="G233" s="31" t="s">
        <v>658</v>
      </c>
      <c r="H233" s="46">
        <v>431.97</v>
      </c>
      <c r="I233" s="31" t="s">
        <v>572</v>
      </c>
      <c r="J233" s="24">
        <f t="shared" si="7"/>
        <v>5183.6400000000003</v>
      </c>
      <c r="K233" s="13"/>
      <c r="L233" s="13"/>
    </row>
    <row r="234" spans="1:12" s="14" customFormat="1" ht="48.75">
      <c r="A234" s="18"/>
      <c r="B234" s="19">
        <f t="shared" si="6"/>
        <v>229</v>
      </c>
      <c r="C234" s="45">
        <v>12</v>
      </c>
      <c r="D234" s="25" t="s">
        <v>608</v>
      </c>
      <c r="E234" s="22" t="s">
        <v>178</v>
      </c>
      <c r="F234" s="23" t="s">
        <v>96</v>
      </c>
      <c r="G234" s="31" t="s">
        <v>609</v>
      </c>
      <c r="H234" s="46">
        <v>700</v>
      </c>
      <c r="I234" s="31" t="s">
        <v>572</v>
      </c>
      <c r="J234" s="24">
        <f t="shared" si="7"/>
        <v>8400</v>
      </c>
      <c r="K234" s="13"/>
      <c r="L234" s="13"/>
    </row>
    <row r="235" spans="1:12" s="14" customFormat="1" ht="63">
      <c r="A235" s="18"/>
      <c r="B235" s="19">
        <f t="shared" si="6"/>
        <v>230</v>
      </c>
      <c r="C235" s="45">
        <v>15.79</v>
      </c>
      <c r="D235" s="25" t="s">
        <v>224</v>
      </c>
      <c r="E235" s="22" t="s">
        <v>178</v>
      </c>
      <c r="F235" s="23" t="s">
        <v>96</v>
      </c>
      <c r="G235" s="31" t="s">
        <v>575</v>
      </c>
      <c r="H235" s="45">
        <v>6579</v>
      </c>
      <c r="I235" s="31" t="s">
        <v>574</v>
      </c>
      <c r="J235" s="24">
        <f t="shared" si="7"/>
        <v>103882.40999999999</v>
      </c>
      <c r="K235" s="13"/>
      <c r="L235" s="13"/>
    </row>
    <row r="236" spans="1:12" s="14" customFormat="1" ht="16.5">
      <c r="A236" s="18"/>
      <c r="B236" s="19">
        <f t="shared" si="6"/>
        <v>231</v>
      </c>
      <c r="C236" s="45">
        <v>3</v>
      </c>
      <c r="D236" s="25" t="s">
        <v>469</v>
      </c>
      <c r="E236" s="22" t="s">
        <v>178</v>
      </c>
      <c r="F236" s="23" t="s">
        <v>14</v>
      </c>
      <c r="G236" s="31" t="s">
        <v>659</v>
      </c>
      <c r="H236" s="45">
        <v>140674.29999999999</v>
      </c>
      <c r="I236" s="31" t="s">
        <v>572</v>
      </c>
      <c r="J236" s="24">
        <f t="shared" si="7"/>
        <v>422022.89999999997</v>
      </c>
      <c r="K236" s="13"/>
      <c r="L236" s="13"/>
    </row>
    <row r="237" spans="1:12" s="14" customFormat="1" ht="16.5">
      <c r="A237" s="18"/>
      <c r="B237" s="19">
        <f t="shared" si="6"/>
        <v>232</v>
      </c>
      <c r="C237" s="45">
        <v>3</v>
      </c>
      <c r="D237" s="25" t="s">
        <v>470</v>
      </c>
      <c r="E237" s="22" t="s">
        <v>178</v>
      </c>
      <c r="F237" s="23" t="s">
        <v>96</v>
      </c>
      <c r="G237" s="31" t="s">
        <v>660</v>
      </c>
      <c r="H237" s="45">
        <v>64576</v>
      </c>
      <c r="I237" s="31" t="s">
        <v>572</v>
      </c>
      <c r="J237" s="24">
        <f t="shared" si="7"/>
        <v>193728</v>
      </c>
      <c r="K237" s="13"/>
      <c r="L237" s="13"/>
    </row>
    <row r="238" spans="1:12" s="14" customFormat="1" ht="31.5">
      <c r="A238" s="18"/>
      <c r="B238" s="19">
        <f t="shared" si="6"/>
        <v>233</v>
      </c>
      <c r="C238" s="45">
        <v>6</v>
      </c>
      <c r="D238" s="25" t="s">
        <v>471</v>
      </c>
      <c r="E238" s="22" t="s">
        <v>178</v>
      </c>
      <c r="F238" s="23" t="s">
        <v>14</v>
      </c>
      <c r="G238" s="31" t="s">
        <v>661</v>
      </c>
      <c r="H238" s="45">
        <v>28520.639999999999</v>
      </c>
      <c r="I238" s="31" t="s">
        <v>572</v>
      </c>
      <c r="J238" s="24">
        <f t="shared" si="7"/>
        <v>171123.84</v>
      </c>
      <c r="K238" s="13"/>
      <c r="L238" s="13"/>
    </row>
    <row r="239" spans="1:12" s="14" customFormat="1" ht="16.5">
      <c r="A239" s="18"/>
      <c r="B239" s="19">
        <f t="shared" si="6"/>
        <v>234</v>
      </c>
      <c r="C239" s="45">
        <v>6</v>
      </c>
      <c r="D239" s="25" t="s">
        <v>472</v>
      </c>
      <c r="E239" s="22" t="s">
        <v>178</v>
      </c>
      <c r="F239" s="23" t="s">
        <v>96</v>
      </c>
      <c r="G239" s="31" t="s">
        <v>662</v>
      </c>
      <c r="H239" s="45">
        <v>5168.95</v>
      </c>
      <c r="I239" s="31" t="s">
        <v>572</v>
      </c>
      <c r="J239" s="24">
        <f t="shared" si="7"/>
        <v>31013.699999999997</v>
      </c>
      <c r="K239" s="13"/>
      <c r="L239" s="13"/>
    </row>
    <row r="240" spans="1:12" s="14" customFormat="1" ht="47.25">
      <c r="A240" s="18"/>
      <c r="B240" s="19">
        <f t="shared" si="6"/>
        <v>235</v>
      </c>
      <c r="C240" s="50">
        <v>14.256</v>
      </c>
      <c r="D240" s="25" t="s">
        <v>473</v>
      </c>
      <c r="E240" s="22" t="s">
        <v>178</v>
      </c>
      <c r="F240" s="23" t="s">
        <v>96</v>
      </c>
      <c r="G240" s="31" t="s">
        <v>663</v>
      </c>
      <c r="H240" s="45">
        <v>3592.95</v>
      </c>
      <c r="I240" s="31" t="s">
        <v>78</v>
      </c>
      <c r="J240" s="24">
        <f t="shared" si="7"/>
        <v>51221.095199999996</v>
      </c>
      <c r="K240" s="13"/>
      <c r="L240" s="13"/>
    </row>
    <row r="241" spans="1:12" s="14" customFormat="1" ht="16.5">
      <c r="A241" s="18"/>
      <c r="B241" s="19">
        <f t="shared" si="6"/>
        <v>236</v>
      </c>
      <c r="C241" s="45">
        <v>1.2</v>
      </c>
      <c r="D241" s="25" t="s">
        <v>474</v>
      </c>
      <c r="E241" s="22" t="s">
        <v>178</v>
      </c>
      <c r="F241" s="23" t="s">
        <v>96</v>
      </c>
      <c r="G241" s="31" t="s">
        <v>664</v>
      </c>
      <c r="H241" s="45">
        <v>2000</v>
      </c>
      <c r="I241" s="31" t="s">
        <v>569</v>
      </c>
      <c r="J241" s="24">
        <f>C241*H241</f>
        <v>2400</v>
      </c>
      <c r="K241" s="13"/>
      <c r="L241" s="13"/>
    </row>
    <row r="242" spans="1:12" s="14" customFormat="1" ht="47.25">
      <c r="A242" s="18"/>
      <c r="B242" s="19">
        <f t="shared" si="6"/>
        <v>237</v>
      </c>
      <c r="C242" s="45">
        <v>2</v>
      </c>
      <c r="D242" s="25" t="s">
        <v>475</v>
      </c>
      <c r="E242" s="22" t="s">
        <v>178</v>
      </c>
      <c r="F242" s="23" t="s">
        <v>96</v>
      </c>
      <c r="G242" s="31" t="s">
        <v>665</v>
      </c>
      <c r="H242" s="45">
        <v>1300000</v>
      </c>
      <c r="I242" s="31" t="s">
        <v>572</v>
      </c>
      <c r="J242" s="24">
        <f t="shared" si="7"/>
        <v>2600000</v>
      </c>
      <c r="K242" s="13"/>
      <c r="L242" s="13"/>
    </row>
    <row r="243" spans="1:12" s="14" customFormat="1" ht="32.25">
      <c r="A243" s="18"/>
      <c r="B243" s="19">
        <f t="shared" si="6"/>
        <v>238</v>
      </c>
      <c r="C243" s="46">
        <v>90</v>
      </c>
      <c r="D243" s="25" t="s">
        <v>666</v>
      </c>
      <c r="E243" s="22" t="s">
        <v>178</v>
      </c>
      <c r="F243" s="23" t="s">
        <v>96</v>
      </c>
      <c r="G243" s="31" t="s">
        <v>476</v>
      </c>
      <c r="H243" s="46">
        <v>31</v>
      </c>
      <c r="I243" s="31" t="s">
        <v>78</v>
      </c>
      <c r="J243" s="24">
        <f t="shared" si="7"/>
        <v>2790</v>
      </c>
      <c r="K243" s="13"/>
      <c r="L243" s="13"/>
    </row>
    <row r="244" spans="1:12" s="14" customFormat="1" ht="32.25">
      <c r="A244" s="18"/>
      <c r="B244" s="19">
        <f t="shared" si="6"/>
        <v>239</v>
      </c>
      <c r="C244" s="46">
        <v>5</v>
      </c>
      <c r="D244" s="25" t="s">
        <v>667</v>
      </c>
      <c r="E244" s="22" t="s">
        <v>178</v>
      </c>
      <c r="F244" s="23" t="s">
        <v>96</v>
      </c>
      <c r="G244" s="31" t="s">
        <v>477</v>
      </c>
      <c r="H244" s="46">
        <v>84</v>
      </c>
      <c r="I244" s="31" t="s">
        <v>78</v>
      </c>
      <c r="J244" s="24">
        <f t="shared" si="7"/>
        <v>420</v>
      </c>
      <c r="K244" s="13"/>
      <c r="L244" s="13"/>
    </row>
    <row r="245" spans="1:12" s="14" customFormat="1" ht="64.5">
      <c r="A245" s="18"/>
      <c r="B245" s="19">
        <f t="shared" si="6"/>
        <v>240</v>
      </c>
      <c r="C245" s="46">
        <v>229.16</v>
      </c>
      <c r="D245" s="25" t="s">
        <v>668</v>
      </c>
      <c r="E245" s="22" t="s">
        <v>178</v>
      </c>
      <c r="F245" s="23" t="s">
        <v>96</v>
      </c>
      <c r="G245" s="31" t="s">
        <v>299</v>
      </c>
      <c r="H245" s="46">
        <v>41</v>
      </c>
      <c r="I245" s="31" t="s">
        <v>75</v>
      </c>
      <c r="J245" s="24">
        <f t="shared" si="7"/>
        <v>9395.56</v>
      </c>
      <c r="K245" s="13"/>
      <c r="L245" s="13"/>
    </row>
    <row r="246" spans="1:12" s="14" customFormat="1" ht="94.5">
      <c r="A246" s="18"/>
      <c r="B246" s="19">
        <f t="shared" si="6"/>
        <v>241</v>
      </c>
      <c r="C246" s="46">
        <v>7.62</v>
      </c>
      <c r="D246" s="25" t="s">
        <v>478</v>
      </c>
      <c r="E246" s="22" t="s">
        <v>178</v>
      </c>
      <c r="F246" s="23" t="s">
        <v>96</v>
      </c>
      <c r="G246" s="31" t="s">
        <v>479</v>
      </c>
      <c r="H246" s="46">
        <v>3426</v>
      </c>
      <c r="I246" s="31" t="s">
        <v>334</v>
      </c>
      <c r="J246" s="24">
        <f t="shared" si="7"/>
        <v>26106.12</v>
      </c>
      <c r="K246" s="13"/>
      <c r="L246" s="13"/>
    </row>
    <row r="247" spans="1:12" s="14" customFormat="1" ht="16.5">
      <c r="A247" s="18"/>
      <c r="B247" s="19">
        <f t="shared" si="6"/>
        <v>242</v>
      </c>
      <c r="C247" s="45">
        <v>6</v>
      </c>
      <c r="D247" s="25" t="s">
        <v>182</v>
      </c>
      <c r="E247" s="22" t="s">
        <v>178</v>
      </c>
      <c r="F247" s="23" t="s">
        <v>96</v>
      </c>
      <c r="G247" s="31" t="s">
        <v>669</v>
      </c>
      <c r="H247" s="45">
        <v>1024</v>
      </c>
      <c r="I247" s="31" t="s">
        <v>582</v>
      </c>
      <c r="J247" s="24">
        <f t="shared" si="7"/>
        <v>6144</v>
      </c>
      <c r="K247" s="13"/>
      <c r="L247" s="13"/>
    </row>
    <row r="248" spans="1:12" s="14" customFormat="1" ht="16.5">
      <c r="A248" s="18"/>
      <c r="B248" s="19">
        <f t="shared" si="6"/>
        <v>243</v>
      </c>
      <c r="C248" s="45">
        <v>6</v>
      </c>
      <c r="D248" s="25" t="s">
        <v>442</v>
      </c>
      <c r="E248" s="22" t="s">
        <v>178</v>
      </c>
      <c r="F248" s="23" t="s">
        <v>96</v>
      </c>
      <c r="G248" s="31" t="s">
        <v>583</v>
      </c>
      <c r="H248" s="45">
        <v>1024</v>
      </c>
      <c r="I248" s="31" t="s">
        <v>582</v>
      </c>
      <c r="J248" s="24">
        <f t="shared" si="7"/>
        <v>6144</v>
      </c>
      <c r="K248" s="13"/>
      <c r="L248" s="13"/>
    </row>
    <row r="249" spans="1:12" s="14" customFormat="1" ht="111.75">
      <c r="A249" s="18"/>
      <c r="B249" s="19">
        <f t="shared" si="6"/>
        <v>244</v>
      </c>
      <c r="C249" s="45">
        <v>5</v>
      </c>
      <c r="D249" s="25" t="s">
        <v>670</v>
      </c>
      <c r="E249" s="22" t="s">
        <v>178</v>
      </c>
      <c r="F249" s="23" t="s">
        <v>96</v>
      </c>
      <c r="G249" s="31" t="s">
        <v>576</v>
      </c>
      <c r="H249" s="45">
        <v>3299.7</v>
      </c>
      <c r="I249" s="31" t="s">
        <v>572</v>
      </c>
      <c r="J249" s="24">
        <f t="shared" si="7"/>
        <v>16498.5</v>
      </c>
      <c r="K249" s="13"/>
      <c r="L249" s="13"/>
    </row>
    <row r="250" spans="1:12" s="14" customFormat="1" ht="286.5">
      <c r="A250" s="18"/>
      <c r="B250" s="19">
        <f t="shared" si="6"/>
        <v>245</v>
      </c>
      <c r="C250" s="45">
        <v>240</v>
      </c>
      <c r="D250" s="25" t="s">
        <v>671</v>
      </c>
      <c r="E250" s="22" t="s">
        <v>178</v>
      </c>
      <c r="F250" s="23" t="s">
        <v>96</v>
      </c>
      <c r="G250" s="31" t="s">
        <v>672</v>
      </c>
      <c r="H250" s="45">
        <v>2173.88</v>
      </c>
      <c r="I250" s="31" t="s">
        <v>586</v>
      </c>
      <c r="J250" s="24">
        <f t="shared" si="7"/>
        <v>521731.2</v>
      </c>
      <c r="K250" s="13"/>
      <c r="L250" s="13"/>
    </row>
    <row r="251" spans="1:12" s="14" customFormat="1" ht="252.75">
      <c r="A251" s="18"/>
      <c r="B251" s="19">
        <f t="shared" si="6"/>
        <v>246</v>
      </c>
      <c r="C251" s="45">
        <v>240</v>
      </c>
      <c r="D251" s="25" t="s">
        <v>673</v>
      </c>
      <c r="E251" s="22" t="s">
        <v>178</v>
      </c>
      <c r="F251" s="23" t="s">
        <v>96</v>
      </c>
      <c r="G251" s="31" t="s">
        <v>674</v>
      </c>
      <c r="H251" s="46">
        <v>631.05999999999995</v>
      </c>
      <c r="I251" s="31" t="s">
        <v>586</v>
      </c>
      <c r="J251" s="24">
        <f t="shared" si="7"/>
        <v>151454.39999999999</v>
      </c>
      <c r="K251" s="13"/>
      <c r="L251" s="13"/>
    </row>
    <row r="252" spans="1:12" s="14" customFormat="1" ht="222.75">
      <c r="A252" s="18"/>
      <c r="B252" s="19">
        <f t="shared" si="6"/>
        <v>247</v>
      </c>
      <c r="C252" s="45">
        <v>200</v>
      </c>
      <c r="D252" s="25" t="s">
        <v>714</v>
      </c>
      <c r="E252" s="22" t="s">
        <v>178</v>
      </c>
      <c r="F252" s="23" t="s">
        <v>96</v>
      </c>
      <c r="G252" s="31" t="s">
        <v>480</v>
      </c>
      <c r="H252" s="45">
        <v>1073.94</v>
      </c>
      <c r="I252" s="31" t="s">
        <v>586</v>
      </c>
      <c r="J252" s="24">
        <f t="shared" si="7"/>
        <v>214788</v>
      </c>
      <c r="K252" s="13"/>
      <c r="L252" s="13"/>
    </row>
    <row r="253" spans="1:12" s="14" customFormat="1" ht="16.5">
      <c r="A253" s="18"/>
      <c r="B253" s="19">
        <f t="shared" si="6"/>
        <v>248</v>
      </c>
      <c r="C253" s="45">
        <v>1440</v>
      </c>
      <c r="D253" s="25" t="s">
        <v>189</v>
      </c>
      <c r="E253" s="22" t="s">
        <v>178</v>
      </c>
      <c r="F253" s="23" t="s">
        <v>96</v>
      </c>
      <c r="G253" s="31" t="s">
        <v>589</v>
      </c>
      <c r="H253" s="46">
        <v>204.1</v>
      </c>
      <c r="I253" s="31" t="s">
        <v>586</v>
      </c>
      <c r="J253" s="24">
        <f t="shared" si="7"/>
        <v>293904</v>
      </c>
      <c r="K253" s="13"/>
      <c r="L253" s="13"/>
    </row>
    <row r="254" spans="1:12" s="14" customFormat="1" ht="99" customHeight="1">
      <c r="A254" s="18"/>
      <c r="B254" s="19">
        <f t="shared" si="6"/>
        <v>249</v>
      </c>
      <c r="C254" s="45">
        <v>160</v>
      </c>
      <c r="D254" s="25" t="s">
        <v>712</v>
      </c>
      <c r="E254" s="22" t="s">
        <v>178</v>
      </c>
      <c r="F254" s="23" t="s">
        <v>96</v>
      </c>
      <c r="G254" s="31" t="s">
        <v>675</v>
      </c>
      <c r="H254" s="46">
        <v>144.08000000000001</v>
      </c>
      <c r="I254" s="31" t="s">
        <v>586</v>
      </c>
      <c r="J254" s="24">
        <f t="shared" si="7"/>
        <v>23052.800000000003</v>
      </c>
      <c r="K254" s="13"/>
      <c r="L254" s="13"/>
    </row>
    <row r="255" spans="1:12" s="14" customFormat="1" ht="31.5">
      <c r="A255" s="18"/>
      <c r="B255" s="19">
        <f t="shared" si="6"/>
        <v>250</v>
      </c>
      <c r="C255" s="45">
        <v>20</v>
      </c>
      <c r="D255" s="25" t="s">
        <v>191</v>
      </c>
      <c r="E255" s="22" t="s">
        <v>178</v>
      </c>
      <c r="F255" s="23" t="s">
        <v>96</v>
      </c>
      <c r="G255" s="31" t="s">
        <v>676</v>
      </c>
      <c r="H255" s="45">
        <v>2370.63</v>
      </c>
      <c r="I255" s="31" t="s">
        <v>572</v>
      </c>
      <c r="J255" s="24">
        <f t="shared" si="7"/>
        <v>47412.600000000006</v>
      </c>
      <c r="K255" s="13"/>
      <c r="L255" s="13"/>
    </row>
    <row r="256" spans="1:12" s="14" customFormat="1" ht="31.5">
      <c r="A256" s="18"/>
      <c r="B256" s="19">
        <f t="shared" si="6"/>
        <v>251</v>
      </c>
      <c r="C256" s="51">
        <v>7</v>
      </c>
      <c r="D256" s="25" t="s">
        <v>481</v>
      </c>
      <c r="E256" s="22" t="s">
        <v>178</v>
      </c>
      <c r="F256" s="23" t="s">
        <v>96</v>
      </c>
      <c r="G256" s="52" t="s">
        <v>677</v>
      </c>
      <c r="H256" s="51">
        <v>3725.45</v>
      </c>
      <c r="I256" s="52" t="s">
        <v>572</v>
      </c>
      <c r="J256" s="24">
        <f t="shared" si="7"/>
        <v>26078.149999999998</v>
      </c>
      <c r="K256" s="13"/>
      <c r="L256" s="13"/>
    </row>
    <row r="257" spans="1:12" s="14" customFormat="1" ht="78.75">
      <c r="A257" s="18"/>
      <c r="B257" s="19">
        <f t="shared" si="6"/>
        <v>252</v>
      </c>
      <c r="C257" s="45">
        <v>50</v>
      </c>
      <c r="D257" s="25" t="s">
        <v>482</v>
      </c>
      <c r="E257" s="22" t="s">
        <v>178</v>
      </c>
      <c r="F257" s="23" t="s">
        <v>14</v>
      </c>
      <c r="G257" s="31" t="s">
        <v>678</v>
      </c>
      <c r="H257" s="46">
        <v>303</v>
      </c>
      <c r="I257" s="31" t="s">
        <v>586</v>
      </c>
      <c r="J257" s="24">
        <f t="shared" si="7"/>
        <v>15150</v>
      </c>
      <c r="K257" s="13"/>
      <c r="L257" s="13"/>
    </row>
    <row r="258" spans="1:12" s="14" customFormat="1" ht="16.5">
      <c r="A258" s="18"/>
      <c r="B258" s="19">
        <f t="shared" si="6"/>
        <v>253</v>
      </c>
      <c r="C258" s="45">
        <v>1400</v>
      </c>
      <c r="D258" s="25" t="s">
        <v>483</v>
      </c>
      <c r="E258" s="22" t="s">
        <v>178</v>
      </c>
      <c r="F258" s="23" t="s">
        <v>14</v>
      </c>
      <c r="G258" s="31" t="s">
        <v>679</v>
      </c>
      <c r="H258" s="46">
        <v>740</v>
      </c>
      <c r="I258" s="31" t="s">
        <v>586</v>
      </c>
      <c r="J258" s="24">
        <f t="shared" si="7"/>
        <v>1036000</v>
      </c>
      <c r="K258" s="13"/>
      <c r="L258" s="13"/>
    </row>
    <row r="259" spans="1:12" s="14" customFormat="1" ht="16.5">
      <c r="A259" s="18"/>
      <c r="B259" s="19">
        <f t="shared" si="6"/>
        <v>254</v>
      </c>
      <c r="C259" s="45">
        <v>50</v>
      </c>
      <c r="D259" s="25" t="s">
        <v>484</v>
      </c>
      <c r="E259" s="22" t="s">
        <v>178</v>
      </c>
      <c r="F259" s="23" t="s">
        <v>14</v>
      </c>
      <c r="G259" s="31" t="s">
        <v>680</v>
      </c>
      <c r="H259" s="46">
        <v>759</v>
      </c>
      <c r="I259" s="31" t="s">
        <v>586</v>
      </c>
      <c r="J259" s="24">
        <f t="shared" si="7"/>
        <v>37950</v>
      </c>
      <c r="K259" s="13"/>
      <c r="L259" s="13"/>
    </row>
    <row r="260" spans="1:12" s="14" customFormat="1" ht="78.75">
      <c r="A260" s="18"/>
      <c r="B260" s="19">
        <f t="shared" si="6"/>
        <v>255</v>
      </c>
      <c r="C260" s="45">
        <v>440</v>
      </c>
      <c r="D260" s="25" t="s">
        <v>485</v>
      </c>
      <c r="E260" s="22" t="s">
        <v>178</v>
      </c>
      <c r="F260" s="23" t="s">
        <v>96</v>
      </c>
      <c r="G260" s="31" t="s">
        <v>596</v>
      </c>
      <c r="H260" s="46">
        <v>30</v>
      </c>
      <c r="I260" s="31" t="s">
        <v>586</v>
      </c>
      <c r="J260" s="24">
        <f t="shared" si="7"/>
        <v>13200</v>
      </c>
      <c r="K260" s="13"/>
      <c r="L260" s="13"/>
    </row>
    <row r="261" spans="1:12" s="14" customFormat="1" ht="16.5">
      <c r="A261" s="18"/>
      <c r="B261" s="19">
        <f t="shared" si="6"/>
        <v>256</v>
      </c>
      <c r="C261" s="45">
        <v>8</v>
      </c>
      <c r="D261" s="25" t="s">
        <v>379</v>
      </c>
      <c r="E261" s="22" t="s">
        <v>178</v>
      </c>
      <c r="F261" s="23" t="s">
        <v>96</v>
      </c>
      <c r="G261" s="31" t="s">
        <v>579</v>
      </c>
      <c r="H261" s="46">
        <v>80</v>
      </c>
      <c r="I261" s="31" t="s">
        <v>572</v>
      </c>
      <c r="J261" s="24">
        <f t="shared" si="7"/>
        <v>640</v>
      </c>
      <c r="K261" s="13"/>
      <c r="L261" s="13"/>
    </row>
    <row r="262" spans="1:12" s="14" customFormat="1" ht="16.5">
      <c r="A262" s="18"/>
      <c r="B262" s="19">
        <f t="shared" si="6"/>
        <v>257</v>
      </c>
      <c r="C262" s="45">
        <v>8</v>
      </c>
      <c r="D262" s="25" t="s">
        <v>381</v>
      </c>
      <c r="E262" s="22" t="s">
        <v>178</v>
      </c>
      <c r="F262" s="23" t="s">
        <v>96</v>
      </c>
      <c r="G262" s="31" t="s">
        <v>580</v>
      </c>
      <c r="H262" s="46">
        <v>80</v>
      </c>
      <c r="I262" s="31" t="s">
        <v>572</v>
      </c>
      <c r="J262" s="24">
        <f t="shared" si="7"/>
        <v>640</v>
      </c>
      <c r="K262" s="13"/>
      <c r="L262" s="13"/>
    </row>
    <row r="263" spans="1:12" s="14" customFormat="1" ht="47.25">
      <c r="A263" s="18"/>
      <c r="B263" s="19">
        <f t="shared" si="6"/>
        <v>258</v>
      </c>
      <c r="C263" s="45">
        <v>8</v>
      </c>
      <c r="D263" s="25" t="s">
        <v>272</v>
      </c>
      <c r="E263" s="22" t="s">
        <v>178</v>
      </c>
      <c r="F263" s="23" t="s">
        <v>96</v>
      </c>
      <c r="G263" s="31" t="s">
        <v>681</v>
      </c>
      <c r="H263" s="45">
        <v>3200</v>
      </c>
      <c r="I263" s="31" t="s">
        <v>572</v>
      </c>
      <c r="J263" s="24">
        <f t="shared" si="7"/>
        <v>25600</v>
      </c>
      <c r="K263" s="13"/>
      <c r="L263" s="13"/>
    </row>
    <row r="264" spans="1:12" s="14" customFormat="1" ht="78.75">
      <c r="A264" s="18"/>
      <c r="B264" s="19">
        <f t="shared" ref="B264:B327" si="8">B263+1</f>
        <v>259</v>
      </c>
      <c r="C264" s="45">
        <v>35</v>
      </c>
      <c r="D264" s="25" t="s">
        <v>180</v>
      </c>
      <c r="E264" s="22" t="s">
        <v>178</v>
      </c>
      <c r="F264" s="23" t="s">
        <v>96</v>
      </c>
      <c r="G264" s="31" t="s">
        <v>599</v>
      </c>
      <c r="H264" s="45">
        <v>1234.2</v>
      </c>
      <c r="I264" s="31" t="s">
        <v>572</v>
      </c>
      <c r="J264" s="24">
        <f t="shared" si="7"/>
        <v>43197</v>
      </c>
      <c r="K264" s="13"/>
      <c r="L264" s="13"/>
    </row>
    <row r="265" spans="1:12" s="14" customFormat="1" ht="63">
      <c r="A265" s="18"/>
      <c r="B265" s="19">
        <f t="shared" si="8"/>
        <v>260</v>
      </c>
      <c r="C265" s="45">
        <v>35</v>
      </c>
      <c r="D265" s="25" t="s">
        <v>199</v>
      </c>
      <c r="E265" s="22" t="s">
        <v>178</v>
      </c>
      <c r="F265" s="23" t="s">
        <v>96</v>
      </c>
      <c r="G265" s="31" t="s">
        <v>600</v>
      </c>
      <c r="H265" s="46">
        <v>386</v>
      </c>
      <c r="I265" s="31" t="s">
        <v>572</v>
      </c>
      <c r="J265" s="24">
        <f t="shared" si="7"/>
        <v>13510</v>
      </c>
      <c r="K265" s="13"/>
      <c r="L265" s="13"/>
    </row>
    <row r="266" spans="1:12" s="14" customFormat="1" ht="31.5">
      <c r="A266" s="18"/>
      <c r="B266" s="19">
        <f t="shared" si="8"/>
        <v>261</v>
      </c>
      <c r="C266" s="45">
        <v>8</v>
      </c>
      <c r="D266" s="25" t="s">
        <v>439</v>
      </c>
      <c r="E266" s="22" t="s">
        <v>178</v>
      </c>
      <c r="F266" s="23" t="s">
        <v>96</v>
      </c>
      <c r="G266" s="31" t="s">
        <v>601</v>
      </c>
      <c r="H266" s="46">
        <v>146.63</v>
      </c>
      <c r="I266" s="31" t="s">
        <v>572</v>
      </c>
      <c r="J266" s="24">
        <f t="shared" si="7"/>
        <v>1173.04</v>
      </c>
      <c r="K266" s="13"/>
      <c r="L266" s="13"/>
    </row>
    <row r="267" spans="1:12" s="14" customFormat="1" ht="31.5">
      <c r="A267" s="18"/>
      <c r="B267" s="19">
        <f t="shared" si="8"/>
        <v>262</v>
      </c>
      <c r="C267" s="45">
        <v>35</v>
      </c>
      <c r="D267" s="25" t="s">
        <v>486</v>
      </c>
      <c r="E267" s="22" t="s">
        <v>178</v>
      </c>
      <c r="F267" s="23" t="s">
        <v>14</v>
      </c>
      <c r="G267" s="31" t="s">
        <v>682</v>
      </c>
      <c r="H267" s="46">
        <v>698</v>
      </c>
      <c r="I267" s="31" t="s">
        <v>572</v>
      </c>
      <c r="J267" s="24">
        <f t="shared" ref="J267:J329" si="9">C267*H267</f>
        <v>24430</v>
      </c>
      <c r="K267" s="13"/>
      <c r="L267" s="13"/>
    </row>
    <row r="268" spans="1:12" s="14" customFormat="1" ht="96">
      <c r="A268" s="18"/>
      <c r="B268" s="19">
        <f t="shared" si="8"/>
        <v>263</v>
      </c>
      <c r="C268" s="45">
        <v>22</v>
      </c>
      <c r="D268" s="25" t="s">
        <v>603</v>
      </c>
      <c r="E268" s="22" t="s">
        <v>178</v>
      </c>
      <c r="F268" s="23" t="s">
        <v>96</v>
      </c>
      <c r="G268" s="31" t="s">
        <v>604</v>
      </c>
      <c r="H268" s="45">
        <v>2643.83</v>
      </c>
      <c r="I268" s="31" t="s">
        <v>572</v>
      </c>
      <c r="J268" s="24">
        <f t="shared" si="9"/>
        <v>58164.259999999995</v>
      </c>
      <c r="K268" s="13"/>
      <c r="L268" s="13"/>
    </row>
    <row r="269" spans="1:12" s="14" customFormat="1" ht="16.5">
      <c r="A269" s="18"/>
      <c r="B269" s="19">
        <f t="shared" si="8"/>
        <v>264</v>
      </c>
      <c r="C269" s="45">
        <v>44</v>
      </c>
      <c r="D269" s="25" t="s">
        <v>452</v>
      </c>
      <c r="E269" s="22" t="s">
        <v>178</v>
      </c>
      <c r="F269" s="23" t="s">
        <v>96</v>
      </c>
      <c r="G269" s="31" t="s">
        <v>605</v>
      </c>
      <c r="H269" s="46">
        <v>76</v>
      </c>
      <c r="I269" s="31" t="s">
        <v>572</v>
      </c>
      <c r="J269" s="24">
        <f t="shared" si="9"/>
        <v>3344</v>
      </c>
      <c r="K269" s="13"/>
      <c r="L269" s="13"/>
    </row>
    <row r="270" spans="1:12" s="14" customFormat="1" ht="16.5">
      <c r="A270" s="18"/>
      <c r="B270" s="19">
        <f t="shared" si="8"/>
        <v>265</v>
      </c>
      <c r="C270" s="45">
        <v>44</v>
      </c>
      <c r="D270" s="25" t="s">
        <v>453</v>
      </c>
      <c r="E270" s="22" t="s">
        <v>178</v>
      </c>
      <c r="F270" s="23" t="s">
        <v>96</v>
      </c>
      <c r="G270" s="31" t="s">
        <v>606</v>
      </c>
      <c r="H270" s="46">
        <v>50</v>
      </c>
      <c r="I270" s="31" t="s">
        <v>572</v>
      </c>
      <c r="J270" s="24">
        <f t="shared" si="9"/>
        <v>2200</v>
      </c>
      <c r="K270" s="13"/>
      <c r="L270" s="13"/>
    </row>
    <row r="271" spans="1:12" s="14" customFormat="1" ht="63">
      <c r="A271" s="18"/>
      <c r="B271" s="19">
        <f t="shared" si="8"/>
        <v>266</v>
      </c>
      <c r="C271" s="45">
        <v>22</v>
      </c>
      <c r="D271" s="25" t="s">
        <v>221</v>
      </c>
      <c r="E271" s="22" t="s">
        <v>178</v>
      </c>
      <c r="F271" s="23" t="s">
        <v>96</v>
      </c>
      <c r="G271" s="31" t="s">
        <v>607</v>
      </c>
      <c r="H271" s="45">
        <v>1132</v>
      </c>
      <c r="I271" s="31" t="s">
        <v>572</v>
      </c>
      <c r="J271" s="24">
        <f t="shared" si="9"/>
        <v>24904</v>
      </c>
      <c r="K271" s="13"/>
      <c r="L271" s="13"/>
    </row>
    <row r="272" spans="1:12" s="14" customFormat="1" ht="48.75">
      <c r="A272" s="18"/>
      <c r="B272" s="19">
        <f t="shared" si="8"/>
        <v>267</v>
      </c>
      <c r="C272" s="45">
        <v>22</v>
      </c>
      <c r="D272" s="25" t="s">
        <v>608</v>
      </c>
      <c r="E272" s="22" t="s">
        <v>178</v>
      </c>
      <c r="F272" s="23" t="s">
        <v>96</v>
      </c>
      <c r="G272" s="31" t="s">
        <v>609</v>
      </c>
      <c r="H272" s="46">
        <v>700</v>
      </c>
      <c r="I272" s="31" t="s">
        <v>572</v>
      </c>
      <c r="J272" s="24">
        <f t="shared" si="9"/>
        <v>15400</v>
      </c>
      <c r="K272" s="13"/>
      <c r="L272" s="13"/>
    </row>
    <row r="273" spans="1:12" s="14" customFormat="1" ht="31.5">
      <c r="A273" s="18"/>
      <c r="B273" s="19">
        <f t="shared" si="8"/>
        <v>268</v>
      </c>
      <c r="C273" s="50">
        <v>0.68200000000000005</v>
      </c>
      <c r="D273" s="25" t="s">
        <v>438</v>
      </c>
      <c r="E273" s="22" t="s">
        <v>178</v>
      </c>
      <c r="F273" s="23" t="s">
        <v>96</v>
      </c>
      <c r="G273" s="31" t="s">
        <v>581</v>
      </c>
      <c r="H273" s="45">
        <v>3893</v>
      </c>
      <c r="I273" s="31" t="s">
        <v>574</v>
      </c>
      <c r="J273" s="24">
        <f t="shared" si="9"/>
        <v>2655.0260000000003</v>
      </c>
      <c r="K273" s="13"/>
      <c r="L273" s="13"/>
    </row>
    <row r="274" spans="1:12" s="14" customFormat="1" ht="63">
      <c r="A274" s="18"/>
      <c r="B274" s="19">
        <f t="shared" si="8"/>
        <v>269</v>
      </c>
      <c r="C274" s="45">
        <v>28.96</v>
      </c>
      <c r="D274" s="25" t="s">
        <v>224</v>
      </c>
      <c r="E274" s="22" t="s">
        <v>178</v>
      </c>
      <c r="F274" s="23" t="s">
        <v>96</v>
      </c>
      <c r="G274" s="31" t="s">
        <v>575</v>
      </c>
      <c r="H274" s="45">
        <v>6579</v>
      </c>
      <c r="I274" s="31" t="s">
        <v>574</v>
      </c>
      <c r="J274" s="24">
        <f t="shared" si="9"/>
        <v>190527.84</v>
      </c>
      <c r="K274" s="13"/>
      <c r="L274" s="13"/>
    </row>
    <row r="275" spans="1:12" s="14" customFormat="1" ht="16.5">
      <c r="A275" s="18"/>
      <c r="B275" s="19">
        <f t="shared" si="8"/>
        <v>270</v>
      </c>
      <c r="C275" s="45">
        <v>8.1</v>
      </c>
      <c r="D275" s="25" t="s">
        <v>204</v>
      </c>
      <c r="E275" s="22" t="s">
        <v>178</v>
      </c>
      <c r="F275" s="23" t="s">
        <v>96</v>
      </c>
      <c r="G275" s="31" t="s">
        <v>610</v>
      </c>
      <c r="H275" s="46">
        <v>221</v>
      </c>
      <c r="I275" s="31" t="s">
        <v>611</v>
      </c>
      <c r="J275" s="24">
        <f t="shared" si="9"/>
        <v>1790.1</v>
      </c>
      <c r="K275" s="13"/>
      <c r="L275" s="13"/>
    </row>
    <row r="276" spans="1:12" s="14" customFormat="1" ht="16.5">
      <c r="A276" s="18"/>
      <c r="B276" s="19">
        <f t="shared" si="8"/>
        <v>271</v>
      </c>
      <c r="C276" s="45">
        <v>8.1</v>
      </c>
      <c r="D276" s="25" t="s">
        <v>206</v>
      </c>
      <c r="E276" s="22" t="s">
        <v>178</v>
      </c>
      <c r="F276" s="23" t="s">
        <v>96</v>
      </c>
      <c r="G276" s="31" t="s">
        <v>612</v>
      </c>
      <c r="H276" s="46">
        <v>185</v>
      </c>
      <c r="I276" s="31" t="s">
        <v>611</v>
      </c>
      <c r="J276" s="24">
        <f t="shared" si="9"/>
        <v>1498.5</v>
      </c>
      <c r="K276" s="13"/>
      <c r="L276" s="13"/>
    </row>
    <row r="277" spans="1:12" s="14" customFormat="1" ht="63.75">
      <c r="A277" s="18"/>
      <c r="B277" s="19">
        <f t="shared" si="8"/>
        <v>272</v>
      </c>
      <c r="C277" s="50">
        <v>19.225000000000001</v>
      </c>
      <c r="D277" s="25" t="s">
        <v>541</v>
      </c>
      <c r="E277" s="22" t="s">
        <v>178</v>
      </c>
      <c r="F277" s="23" t="s">
        <v>96</v>
      </c>
      <c r="G277" s="31" t="s">
        <v>613</v>
      </c>
      <c r="H277" s="46">
        <v>412.08</v>
      </c>
      <c r="I277" s="31" t="s">
        <v>611</v>
      </c>
      <c r="J277" s="24">
        <f t="shared" si="9"/>
        <v>7922.2380000000003</v>
      </c>
      <c r="K277" s="13"/>
      <c r="L277" s="13"/>
    </row>
    <row r="278" spans="1:12" s="14" customFormat="1" ht="47.25">
      <c r="A278" s="18"/>
      <c r="B278" s="19">
        <f t="shared" si="8"/>
        <v>273</v>
      </c>
      <c r="C278" s="45">
        <v>10</v>
      </c>
      <c r="D278" s="25" t="s">
        <v>487</v>
      </c>
      <c r="E278" s="22" t="s">
        <v>178</v>
      </c>
      <c r="F278" s="23" t="s">
        <v>96</v>
      </c>
      <c r="G278" s="31" t="s">
        <v>683</v>
      </c>
      <c r="H278" s="46">
        <v>584</v>
      </c>
      <c r="I278" s="31" t="s">
        <v>582</v>
      </c>
      <c r="J278" s="24">
        <f t="shared" si="9"/>
        <v>5840</v>
      </c>
      <c r="K278" s="13"/>
      <c r="L278" s="13"/>
    </row>
    <row r="279" spans="1:12" s="14" customFormat="1" ht="31.5">
      <c r="A279" s="18"/>
      <c r="B279" s="19">
        <f t="shared" si="8"/>
        <v>274</v>
      </c>
      <c r="C279" s="45">
        <v>10</v>
      </c>
      <c r="D279" s="25" t="s">
        <v>488</v>
      </c>
      <c r="E279" s="22" t="s">
        <v>178</v>
      </c>
      <c r="F279" s="23" t="s">
        <v>96</v>
      </c>
      <c r="G279" s="31" t="s">
        <v>684</v>
      </c>
      <c r="H279" s="46">
        <v>438</v>
      </c>
      <c r="I279" s="31" t="s">
        <v>582</v>
      </c>
      <c r="J279" s="24">
        <f t="shared" si="9"/>
        <v>4380</v>
      </c>
      <c r="K279" s="13"/>
      <c r="L279" s="13"/>
    </row>
    <row r="280" spans="1:12" s="14" customFormat="1" ht="33">
      <c r="A280" s="18"/>
      <c r="B280" s="19">
        <f t="shared" si="8"/>
        <v>275</v>
      </c>
      <c r="C280" s="45">
        <v>4.9000000000000004</v>
      </c>
      <c r="D280" s="25" t="s">
        <v>685</v>
      </c>
      <c r="E280" s="22" t="s">
        <v>178</v>
      </c>
      <c r="F280" s="23" t="s">
        <v>96</v>
      </c>
      <c r="G280" s="31" t="s">
        <v>686</v>
      </c>
      <c r="H280" s="45">
        <v>41876.1</v>
      </c>
      <c r="I280" s="31" t="s">
        <v>569</v>
      </c>
      <c r="J280" s="24">
        <f t="shared" si="9"/>
        <v>205192.89</v>
      </c>
      <c r="K280" s="13"/>
      <c r="L280" s="13"/>
    </row>
    <row r="281" spans="1:12" s="14" customFormat="1" ht="31.5">
      <c r="A281" s="18"/>
      <c r="B281" s="19">
        <f t="shared" si="8"/>
        <v>276</v>
      </c>
      <c r="C281" s="45">
        <v>69</v>
      </c>
      <c r="D281" s="25" t="s">
        <v>489</v>
      </c>
      <c r="E281" s="22" t="s">
        <v>178</v>
      </c>
      <c r="F281" s="23" t="s">
        <v>14</v>
      </c>
      <c r="G281" s="31" t="s">
        <v>687</v>
      </c>
      <c r="H281" s="46">
        <v>950</v>
      </c>
      <c r="I281" s="31" t="s">
        <v>688</v>
      </c>
      <c r="J281" s="24">
        <f t="shared" si="9"/>
        <v>65550</v>
      </c>
      <c r="K281" s="13"/>
      <c r="L281" s="13"/>
    </row>
    <row r="282" spans="1:12" s="14" customFormat="1" ht="16.5">
      <c r="A282" s="18"/>
      <c r="B282" s="19">
        <f t="shared" si="8"/>
        <v>277</v>
      </c>
      <c r="C282" s="45">
        <v>2000</v>
      </c>
      <c r="D282" s="25" t="s">
        <v>490</v>
      </c>
      <c r="E282" s="22" t="s">
        <v>178</v>
      </c>
      <c r="F282" s="23" t="s">
        <v>14</v>
      </c>
      <c r="G282" s="31" t="s">
        <v>652</v>
      </c>
      <c r="H282" s="46">
        <v>117.5</v>
      </c>
      <c r="I282" s="31" t="s">
        <v>647</v>
      </c>
      <c r="J282" s="24">
        <f t="shared" si="9"/>
        <v>235000</v>
      </c>
      <c r="K282" s="13"/>
      <c r="L282" s="13"/>
    </row>
    <row r="283" spans="1:12" s="14" customFormat="1" ht="33">
      <c r="A283" s="18"/>
      <c r="B283" s="19">
        <f t="shared" si="8"/>
        <v>278</v>
      </c>
      <c r="C283" s="45">
        <v>300</v>
      </c>
      <c r="D283" s="25" t="s">
        <v>689</v>
      </c>
      <c r="E283" s="22" t="s">
        <v>178</v>
      </c>
      <c r="F283" s="23" t="s">
        <v>96</v>
      </c>
      <c r="G283" s="31" t="s">
        <v>690</v>
      </c>
      <c r="H283" s="46">
        <v>4</v>
      </c>
      <c r="I283" s="31" t="s">
        <v>572</v>
      </c>
      <c r="J283" s="24">
        <f t="shared" si="9"/>
        <v>1200</v>
      </c>
      <c r="K283" s="13"/>
      <c r="L283" s="13"/>
    </row>
    <row r="284" spans="1:12" s="14" customFormat="1" ht="33">
      <c r="A284" s="18"/>
      <c r="B284" s="19">
        <f t="shared" si="8"/>
        <v>279</v>
      </c>
      <c r="C284" s="45">
        <v>100</v>
      </c>
      <c r="D284" s="25" t="s">
        <v>691</v>
      </c>
      <c r="E284" s="22" t="s">
        <v>178</v>
      </c>
      <c r="F284" s="23" t="s">
        <v>96</v>
      </c>
      <c r="G284" s="31" t="s">
        <v>692</v>
      </c>
      <c r="H284" s="46">
        <v>10</v>
      </c>
      <c r="I284" s="31" t="s">
        <v>572</v>
      </c>
      <c r="J284" s="24">
        <f t="shared" si="9"/>
        <v>1000</v>
      </c>
      <c r="K284" s="13"/>
      <c r="L284" s="13"/>
    </row>
    <row r="285" spans="1:12" s="14" customFormat="1" ht="96">
      <c r="A285" s="18"/>
      <c r="B285" s="19">
        <f t="shared" si="8"/>
        <v>280</v>
      </c>
      <c r="C285" s="51">
        <v>76</v>
      </c>
      <c r="D285" s="25" t="s">
        <v>655</v>
      </c>
      <c r="E285" s="22" t="s">
        <v>178</v>
      </c>
      <c r="F285" s="23" t="s">
        <v>96</v>
      </c>
      <c r="G285" s="52" t="s">
        <v>656</v>
      </c>
      <c r="H285" s="51">
        <v>4336.8500000000004</v>
      </c>
      <c r="I285" s="52" t="s">
        <v>572</v>
      </c>
      <c r="J285" s="24">
        <f t="shared" si="9"/>
        <v>329600.60000000003</v>
      </c>
      <c r="K285" s="13"/>
      <c r="L285" s="13"/>
    </row>
    <row r="286" spans="1:12" s="14" customFormat="1" ht="48.75">
      <c r="A286" s="18"/>
      <c r="B286" s="19">
        <f t="shared" si="8"/>
        <v>281</v>
      </c>
      <c r="C286" s="51">
        <v>76</v>
      </c>
      <c r="D286" s="25" t="s">
        <v>657</v>
      </c>
      <c r="E286" s="22" t="s">
        <v>178</v>
      </c>
      <c r="F286" s="23" t="s">
        <v>96</v>
      </c>
      <c r="G286" s="31" t="s">
        <v>658</v>
      </c>
      <c r="H286" s="46">
        <v>431.97</v>
      </c>
      <c r="I286" s="31" t="s">
        <v>572</v>
      </c>
      <c r="J286" s="24">
        <f t="shared" si="9"/>
        <v>32829.72</v>
      </c>
      <c r="K286" s="13"/>
      <c r="L286" s="13"/>
    </row>
    <row r="287" spans="1:12" s="14" customFormat="1" ht="48.75">
      <c r="A287" s="18"/>
      <c r="B287" s="19">
        <f t="shared" si="8"/>
        <v>282</v>
      </c>
      <c r="C287" s="45">
        <v>76</v>
      </c>
      <c r="D287" s="25" t="s">
        <v>608</v>
      </c>
      <c r="E287" s="22" t="s">
        <v>178</v>
      </c>
      <c r="F287" s="23" t="s">
        <v>96</v>
      </c>
      <c r="G287" s="31" t="s">
        <v>609</v>
      </c>
      <c r="H287" s="46">
        <v>700</v>
      </c>
      <c r="I287" s="31" t="s">
        <v>572</v>
      </c>
      <c r="J287" s="24">
        <f t="shared" si="9"/>
        <v>53200</v>
      </c>
      <c r="K287" s="13"/>
      <c r="L287" s="13"/>
    </row>
    <row r="288" spans="1:12" s="14" customFormat="1" ht="63">
      <c r="A288" s="18"/>
      <c r="B288" s="19">
        <f t="shared" si="8"/>
        <v>283</v>
      </c>
      <c r="C288" s="45">
        <v>100.03</v>
      </c>
      <c r="D288" s="25" t="s">
        <v>224</v>
      </c>
      <c r="E288" s="22" t="s">
        <v>178</v>
      </c>
      <c r="F288" s="23" t="s">
        <v>96</v>
      </c>
      <c r="G288" s="31" t="s">
        <v>575</v>
      </c>
      <c r="H288" s="45">
        <v>6579</v>
      </c>
      <c r="I288" s="31" t="s">
        <v>574</v>
      </c>
      <c r="J288" s="24">
        <f t="shared" si="9"/>
        <v>658097.37</v>
      </c>
      <c r="K288" s="13"/>
      <c r="L288" s="13"/>
    </row>
    <row r="289" spans="1:12" s="14" customFormat="1" ht="16.5">
      <c r="A289" s="18"/>
      <c r="B289" s="19">
        <f t="shared" si="8"/>
        <v>284</v>
      </c>
      <c r="C289" s="45">
        <v>2</v>
      </c>
      <c r="D289" s="25" t="s">
        <v>460</v>
      </c>
      <c r="E289" s="22" t="s">
        <v>178</v>
      </c>
      <c r="F289" s="23" t="s">
        <v>96</v>
      </c>
      <c r="G289" s="31" t="s">
        <v>636</v>
      </c>
      <c r="H289" s="46">
        <v>202</v>
      </c>
      <c r="I289" s="31" t="s">
        <v>572</v>
      </c>
      <c r="J289" s="24">
        <f t="shared" si="9"/>
        <v>404</v>
      </c>
      <c r="K289" s="13"/>
      <c r="L289" s="13"/>
    </row>
    <row r="290" spans="1:12" s="14" customFormat="1" ht="16.5">
      <c r="A290" s="18"/>
      <c r="B290" s="19">
        <f t="shared" si="8"/>
        <v>285</v>
      </c>
      <c r="C290" s="45">
        <v>2</v>
      </c>
      <c r="D290" s="25" t="s">
        <v>461</v>
      </c>
      <c r="E290" s="22" t="s">
        <v>178</v>
      </c>
      <c r="F290" s="23" t="s">
        <v>96</v>
      </c>
      <c r="G290" s="31" t="s">
        <v>637</v>
      </c>
      <c r="H290" s="46">
        <v>100</v>
      </c>
      <c r="I290" s="31" t="s">
        <v>572</v>
      </c>
      <c r="J290" s="24">
        <f t="shared" si="9"/>
        <v>200</v>
      </c>
      <c r="K290" s="13"/>
      <c r="L290" s="13"/>
    </row>
    <row r="291" spans="1:12" s="14" customFormat="1" ht="47.25">
      <c r="A291" s="18"/>
      <c r="B291" s="19">
        <f t="shared" si="8"/>
        <v>286</v>
      </c>
      <c r="C291" s="45">
        <v>2</v>
      </c>
      <c r="D291" s="25" t="s">
        <v>454</v>
      </c>
      <c r="E291" s="22" t="s">
        <v>178</v>
      </c>
      <c r="F291" s="23" t="s">
        <v>96</v>
      </c>
      <c r="G291" s="31" t="s">
        <v>615</v>
      </c>
      <c r="H291" s="46">
        <v>858</v>
      </c>
      <c r="I291" s="31" t="s">
        <v>572</v>
      </c>
      <c r="J291" s="24">
        <f t="shared" si="9"/>
        <v>1716</v>
      </c>
      <c r="K291" s="13"/>
      <c r="L291" s="13"/>
    </row>
    <row r="292" spans="1:12" s="14" customFormat="1" ht="16.5">
      <c r="A292" s="18"/>
      <c r="B292" s="19">
        <f t="shared" si="8"/>
        <v>287</v>
      </c>
      <c r="C292" s="45">
        <v>2</v>
      </c>
      <c r="D292" s="25" t="s">
        <v>455</v>
      </c>
      <c r="E292" s="22" t="s">
        <v>178</v>
      </c>
      <c r="F292" s="23" t="s">
        <v>96</v>
      </c>
      <c r="G292" s="31" t="s">
        <v>616</v>
      </c>
      <c r="H292" s="46">
        <v>548</v>
      </c>
      <c r="I292" s="31" t="s">
        <v>572</v>
      </c>
      <c r="J292" s="24">
        <f t="shared" si="9"/>
        <v>1096</v>
      </c>
      <c r="K292" s="13"/>
      <c r="L292" s="13"/>
    </row>
    <row r="293" spans="1:12" s="14" customFormat="1" ht="16.5">
      <c r="A293" s="18"/>
      <c r="B293" s="19">
        <f t="shared" si="8"/>
        <v>288</v>
      </c>
      <c r="C293" s="45">
        <v>2</v>
      </c>
      <c r="D293" s="25" t="s">
        <v>456</v>
      </c>
      <c r="E293" s="22" t="s">
        <v>178</v>
      </c>
      <c r="F293" s="23" t="s">
        <v>96</v>
      </c>
      <c r="G293" s="31" t="s">
        <v>617</v>
      </c>
      <c r="H293" s="46">
        <v>363</v>
      </c>
      <c r="I293" s="31" t="s">
        <v>572</v>
      </c>
      <c r="J293" s="24">
        <f t="shared" si="9"/>
        <v>726</v>
      </c>
      <c r="K293" s="13"/>
      <c r="L293" s="13"/>
    </row>
    <row r="294" spans="1:12" s="14" customFormat="1" ht="96">
      <c r="A294" s="18"/>
      <c r="B294" s="19">
        <f t="shared" si="8"/>
        <v>289</v>
      </c>
      <c r="C294" s="45">
        <v>2</v>
      </c>
      <c r="D294" s="25" t="s">
        <v>618</v>
      </c>
      <c r="E294" s="22" t="s">
        <v>178</v>
      </c>
      <c r="F294" s="23" t="s">
        <v>96</v>
      </c>
      <c r="G294" s="31" t="s">
        <v>619</v>
      </c>
      <c r="H294" s="45">
        <v>4521.66</v>
      </c>
      <c r="I294" s="31" t="s">
        <v>572</v>
      </c>
      <c r="J294" s="24">
        <f t="shared" si="9"/>
        <v>9043.32</v>
      </c>
      <c r="K294" s="13"/>
      <c r="L294" s="13"/>
    </row>
    <row r="295" spans="1:12" s="14" customFormat="1" ht="48.75">
      <c r="A295" s="18"/>
      <c r="B295" s="19">
        <f t="shared" si="8"/>
        <v>290</v>
      </c>
      <c r="C295" s="45">
        <v>2</v>
      </c>
      <c r="D295" s="25" t="s">
        <v>622</v>
      </c>
      <c r="E295" s="22" t="s">
        <v>178</v>
      </c>
      <c r="F295" s="23" t="s">
        <v>96</v>
      </c>
      <c r="G295" s="31" t="s">
        <v>623</v>
      </c>
      <c r="H295" s="45">
        <v>1466.25</v>
      </c>
      <c r="I295" s="31" t="s">
        <v>572</v>
      </c>
      <c r="J295" s="24">
        <f t="shared" si="9"/>
        <v>2932.5</v>
      </c>
      <c r="K295" s="13"/>
      <c r="L295" s="13"/>
    </row>
    <row r="296" spans="1:12" s="14" customFormat="1" ht="63">
      <c r="A296" s="18"/>
      <c r="B296" s="19">
        <f t="shared" si="8"/>
        <v>291</v>
      </c>
      <c r="C296" s="45">
        <v>3.88</v>
      </c>
      <c r="D296" s="25" t="s">
        <v>224</v>
      </c>
      <c r="E296" s="22" t="s">
        <v>178</v>
      </c>
      <c r="F296" s="23" t="s">
        <v>96</v>
      </c>
      <c r="G296" s="31" t="s">
        <v>575</v>
      </c>
      <c r="H296" s="45">
        <v>6579</v>
      </c>
      <c r="I296" s="31" t="s">
        <v>574</v>
      </c>
      <c r="J296" s="24">
        <f t="shared" si="9"/>
        <v>25526.52</v>
      </c>
      <c r="K296" s="13"/>
      <c r="L296" s="13"/>
    </row>
    <row r="297" spans="1:12" s="14" customFormat="1" ht="16.5">
      <c r="A297" s="18"/>
      <c r="B297" s="19">
        <f t="shared" si="8"/>
        <v>292</v>
      </c>
      <c r="C297" s="45">
        <v>8</v>
      </c>
      <c r="D297" s="25" t="s">
        <v>457</v>
      </c>
      <c r="E297" s="22" t="s">
        <v>178</v>
      </c>
      <c r="F297" s="23" t="s">
        <v>96</v>
      </c>
      <c r="G297" s="31" t="s">
        <v>624</v>
      </c>
      <c r="H297" s="45">
        <v>2745</v>
      </c>
      <c r="I297" s="31" t="s">
        <v>572</v>
      </c>
      <c r="J297" s="24">
        <f t="shared" si="9"/>
        <v>21960</v>
      </c>
      <c r="K297" s="13"/>
      <c r="L297" s="13"/>
    </row>
    <row r="298" spans="1:12" s="14" customFormat="1" ht="16.5">
      <c r="A298" s="18"/>
      <c r="B298" s="19">
        <f t="shared" si="8"/>
        <v>293</v>
      </c>
      <c r="C298" s="45">
        <v>5000</v>
      </c>
      <c r="D298" s="25" t="s">
        <v>467</v>
      </c>
      <c r="E298" s="22" t="s">
        <v>178</v>
      </c>
      <c r="F298" s="23" t="s">
        <v>96</v>
      </c>
      <c r="G298" s="31" t="s">
        <v>650</v>
      </c>
      <c r="H298" s="46">
        <v>4</v>
      </c>
      <c r="I298" s="31" t="s">
        <v>572</v>
      </c>
      <c r="J298" s="24">
        <f t="shared" si="9"/>
        <v>20000</v>
      </c>
      <c r="K298" s="13"/>
      <c r="L298" s="13"/>
    </row>
    <row r="299" spans="1:12" s="14" customFormat="1" ht="95.25">
      <c r="A299" s="18"/>
      <c r="B299" s="19">
        <f t="shared" si="8"/>
        <v>294</v>
      </c>
      <c r="C299" s="45">
        <v>1.65</v>
      </c>
      <c r="D299" s="25" t="s">
        <v>693</v>
      </c>
      <c r="E299" s="22" t="s">
        <v>178</v>
      </c>
      <c r="F299" s="23" t="s">
        <v>96</v>
      </c>
      <c r="G299" s="31" t="s">
        <v>694</v>
      </c>
      <c r="H299" s="45">
        <v>13856.7</v>
      </c>
      <c r="I299" s="31" t="s">
        <v>569</v>
      </c>
      <c r="J299" s="24">
        <f t="shared" si="9"/>
        <v>22863.555</v>
      </c>
      <c r="K299" s="13"/>
      <c r="L299" s="13"/>
    </row>
    <row r="300" spans="1:12" s="14" customFormat="1" ht="31.5">
      <c r="A300" s="18"/>
      <c r="B300" s="19">
        <f t="shared" si="8"/>
        <v>295</v>
      </c>
      <c r="C300" s="45">
        <v>12</v>
      </c>
      <c r="D300" s="25" t="s">
        <v>491</v>
      </c>
      <c r="E300" s="22" t="s">
        <v>178</v>
      </c>
      <c r="F300" s="23" t="s">
        <v>96</v>
      </c>
      <c r="G300" s="31" t="s">
        <v>695</v>
      </c>
      <c r="H300" s="45">
        <v>1435.81</v>
      </c>
      <c r="I300" s="31" t="s">
        <v>572</v>
      </c>
      <c r="J300" s="24">
        <f t="shared" si="9"/>
        <v>17229.72</v>
      </c>
      <c r="K300" s="13"/>
      <c r="L300" s="13"/>
    </row>
    <row r="301" spans="1:12" s="14" customFormat="1" ht="31.5">
      <c r="A301" s="18"/>
      <c r="B301" s="19">
        <f t="shared" si="8"/>
        <v>296</v>
      </c>
      <c r="C301" s="45">
        <v>138</v>
      </c>
      <c r="D301" s="25" t="s">
        <v>492</v>
      </c>
      <c r="E301" s="22" t="s">
        <v>178</v>
      </c>
      <c r="F301" s="23" t="s">
        <v>96</v>
      </c>
      <c r="G301" s="31" t="s">
        <v>696</v>
      </c>
      <c r="H301" s="46">
        <v>1</v>
      </c>
      <c r="I301" s="31" t="s">
        <v>639</v>
      </c>
      <c r="J301" s="24">
        <f t="shared" si="9"/>
        <v>138</v>
      </c>
      <c r="K301" s="13"/>
      <c r="L301" s="13"/>
    </row>
    <row r="302" spans="1:12" s="14" customFormat="1" ht="31.5">
      <c r="A302" s="18"/>
      <c r="B302" s="19">
        <f t="shared" si="8"/>
        <v>297</v>
      </c>
      <c r="C302" s="45">
        <v>138</v>
      </c>
      <c r="D302" s="25" t="s">
        <v>493</v>
      </c>
      <c r="E302" s="22" t="s">
        <v>178</v>
      </c>
      <c r="F302" s="23" t="s">
        <v>96</v>
      </c>
      <c r="G302" s="31" t="s">
        <v>697</v>
      </c>
      <c r="H302" s="46">
        <v>1</v>
      </c>
      <c r="I302" s="31" t="s">
        <v>639</v>
      </c>
      <c r="J302" s="24">
        <f t="shared" si="9"/>
        <v>138</v>
      </c>
      <c r="K302" s="13"/>
      <c r="L302" s="13"/>
    </row>
    <row r="303" spans="1:12" s="14" customFormat="1" ht="16.5">
      <c r="A303" s="18"/>
      <c r="B303" s="19">
        <f t="shared" si="8"/>
        <v>298</v>
      </c>
      <c r="C303" s="45">
        <v>72</v>
      </c>
      <c r="D303" s="25" t="s">
        <v>462</v>
      </c>
      <c r="E303" s="22" t="s">
        <v>178</v>
      </c>
      <c r="F303" s="23" t="s">
        <v>96</v>
      </c>
      <c r="G303" s="31" t="s">
        <v>638</v>
      </c>
      <c r="H303" s="46">
        <v>2</v>
      </c>
      <c r="I303" s="31" t="s">
        <v>639</v>
      </c>
      <c r="J303" s="24">
        <f t="shared" si="9"/>
        <v>144</v>
      </c>
      <c r="K303" s="13"/>
      <c r="L303" s="13"/>
    </row>
    <row r="304" spans="1:12" s="14" customFormat="1" ht="16.5">
      <c r="A304" s="18"/>
      <c r="B304" s="19">
        <f t="shared" si="8"/>
        <v>299</v>
      </c>
      <c r="C304" s="45">
        <v>72</v>
      </c>
      <c r="D304" s="25" t="s">
        <v>464</v>
      </c>
      <c r="E304" s="22" t="s">
        <v>178</v>
      </c>
      <c r="F304" s="23" t="s">
        <v>96</v>
      </c>
      <c r="G304" s="31" t="s">
        <v>641</v>
      </c>
      <c r="H304" s="46">
        <v>2</v>
      </c>
      <c r="I304" s="31" t="s">
        <v>639</v>
      </c>
      <c r="J304" s="24">
        <f t="shared" si="9"/>
        <v>144</v>
      </c>
      <c r="K304" s="13"/>
      <c r="L304" s="13"/>
    </row>
    <row r="305" spans="1:12" s="14" customFormat="1" ht="16.5">
      <c r="A305" s="18"/>
      <c r="B305" s="19">
        <f t="shared" si="8"/>
        <v>300</v>
      </c>
      <c r="C305" s="45">
        <v>2</v>
      </c>
      <c r="D305" s="25" t="s">
        <v>494</v>
      </c>
      <c r="E305" s="22" t="s">
        <v>178</v>
      </c>
      <c r="F305" s="23" t="s">
        <v>96</v>
      </c>
      <c r="G305" s="31" t="s">
        <v>698</v>
      </c>
      <c r="H305" s="46">
        <v>48</v>
      </c>
      <c r="I305" s="31" t="s">
        <v>643</v>
      </c>
      <c r="J305" s="24">
        <f t="shared" si="9"/>
        <v>96</v>
      </c>
      <c r="K305" s="13"/>
      <c r="L305" s="13"/>
    </row>
    <row r="306" spans="1:12" s="14" customFormat="1" ht="16.5">
      <c r="A306" s="18"/>
      <c r="B306" s="19">
        <f t="shared" si="8"/>
        <v>301</v>
      </c>
      <c r="C306" s="45">
        <v>2</v>
      </c>
      <c r="D306" s="25" t="s">
        <v>495</v>
      </c>
      <c r="E306" s="22" t="s">
        <v>178</v>
      </c>
      <c r="F306" s="23" t="s">
        <v>96</v>
      </c>
      <c r="G306" s="31" t="s">
        <v>699</v>
      </c>
      <c r="H306" s="46">
        <v>48</v>
      </c>
      <c r="I306" s="31" t="s">
        <v>643</v>
      </c>
      <c r="J306" s="24">
        <f t="shared" si="9"/>
        <v>96</v>
      </c>
      <c r="K306" s="13"/>
      <c r="L306" s="13"/>
    </row>
    <row r="307" spans="1:12" s="14" customFormat="1" ht="16.5">
      <c r="A307" s="18"/>
      <c r="B307" s="19">
        <f t="shared" si="8"/>
        <v>302</v>
      </c>
      <c r="C307" s="45">
        <v>46</v>
      </c>
      <c r="D307" s="25" t="s">
        <v>496</v>
      </c>
      <c r="E307" s="22" t="s">
        <v>178</v>
      </c>
      <c r="F307" s="23" t="s">
        <v>96</v>
      </c>
      <c r="G307" s="31" t="s">
        <v>700</v>
      </c>
      <c r="H307" s="46">
        <v>4</v>
      </c>
      <c r="I307" s="31" t="s">
        <v>572</v>
      </c>
      <c r="J307" s="24">
        <f t="shared" si="9"/>
        <v>184</v>
      </c>
      <c r="K307" s="13"/>
      <c r="L307" s="13"/>
    </row>
    <row r="308" spans="1:12" s="14" customFormat="1" ht="16.5">
      <c r="A308" s="18"/>
      <c r="B308" s="19">
        <f t="shared" si="8"/>
        <v>303</v>
      </c>
      <c r="C308" s="45">
        <v>46</v>
      </c>
      <c r="D308" s="25" t="s">
        <v>497</v>
      </c>
      <c r="E308" s="22" t="s">
        <v>178</v>
      </c>
      <c r="F308" s="23" t="s">
        <v>96</v>
      </c>
      <c r="G308" s="31" t="s">
        <v>701</v>
      </c>
      <c r="H308" s="46">
        <v>4</v>
      </c>
      <c r="I308" s="31" t="s">
        <v>572</v>
      </c>
      <c r="J308" s="24">
        <f t="shared" si="9"/>
        <v>184</v>
      </c>
      <c r="K308" s="13"/>
      <c r="L308" s="13"/>
    </row>
    <row r="309" spans="1:12" s="14" customFormat="1" ht="64.5">
      <c r="A309" s="18"/>
      <c r="B309" s="19">
        <f t="shared" si="8"/>
        <v>304</v>
      </c>
      <c r="C309" s="45">
        <v>1</v>
      </c>
      <c r="D309" s="25" t="s">
        <v>702</v>
      </c>
      <c r="E309" s="22" t="s">
        <v>178</v>
      </c>
      <c r="F309" s="23" t="s">
        <v>96</v>
      </c>
      <c r="G309" s="31" t="s">
        <v>703</v>
      </c>
      <c r="H309" s="46">
        <v>481.44</v>
      </c>
      <c r="I309" s="31" t="s">
        <v>611</v>
      </c>
      <c r="J309" s="24">
        <f t="shared" si="9"/>
        <v>481.44</v>
      </c>
      <c r="K309" s="13"/>
      <c r="L309" s="13"/>
    </row>
    <row r="310" spans="1:12" s="14" customFormat="1" ht="31.5">
      <c r="A310" s="18"/>
      <c r="B310" s="19">
        <f t="shared" si="8"/>
        <v>305</v>
      </c>
      <c r="C310" s="50">
        <v>4.7519999999999998</v>
      </c>
      <c r="D310" s="25" t="s">
        <v>498</v>
      </c>
      <c r="E310" s="22" t="s">
        <v>178</v>
      </c>
      <c r="F310" s="23" t="s">
        <v>96</v>
      </c>
      <c r="G310" s="31" t="s">
        <v>704</v>
      </c>
      <c r="H310" s="45">
        <v>1997.93</v>
      </c>
      <c r="I310" s="31" t="s">
        <v>572</v>
      </c>
      <c r="J310" s="24">
        <f t="shared" si="9"/>
        <v>9494.1633600000005</v>
      </c>
      <c r="K310" s="13"/>
      <c r="L310" s="13"/>
    </row>
    <row r="311" spans="1:12" s="14" customFormat="1" ht="48.75">
      <c r="A311" s="18"/>
      <c r="B311" s="19">
        <f t="shared" si="8"/>
        <v>306</v>
      </c>
      <c r="C311" s="50">
        <v>9.5039999999999996</v>
      </c>
      <c r="D311" s="25" t="s">
        <v>705</v>
      </c>
      <c r="E311" s="22" t="s">
        <v>178</v>
      </c>
      <c r="F311" s="23" t="s">
        <v>96</v>
      </c>
      <c r="G311" s="31" t="s">
        <v>663</v>
      </c>
      <c r="H311" s="45">
        <v>3592.95</v>
      </c>
      <c r="I311" s="31" t="s">
        <v>572</v>
      </c>
      <c r="J311" s="24">
        <f t="shared" si="9"/>
        <v>34147.396799999995</v>
      </c>
      <c r="K311" s="13"/>
      <c r="L311" s="13"/>
    </row>
    <row r="312" spans="1:12" s="14" customFormat="1" ht="16.5">
      <c r="A312" s="18"/>
      <c r="B312" s="19">
        <f t="shared" si="8"/>
        <v>307</v>
      </c>
      <c r="C312" s="45">
        <v>2.9</v>
      </c>
      <c r="D312" s="25" t="s">
        <v>459</v>
      </c>
      <c r="E312" s="22" t="s">
        <v>178</v>
      </c>
      <c r="F312" s="23" t="s">
        <v>96</v>
      </c>
      <c r="G312" s="31" t="s">
        <v>631</v>
      </c>
      <c r="H312" s="45">
        <v>4500</v>
      </c>
      <c r="I312" s="31" t="s">
        <v>569</v>
      </c>
      <c r="J312" s="24">
        <f t="shared" si="9"/>
        <v>13050</v>
      </c>
      <c r="K312" s="13"/>
      <c r="L312" s="13"/>
    </row>
    <row r="313" spans="1:12" s="14" customFormat="1" ht="111.75">
      <c r="A313" s="18"/>
      <c r="B313" s="19">
        <f t="shared" si="8"/>
        <v>308</v>
      </c>
      <c r="C313" s="51">
        <v>2.9</v>
      </c>
      <c r="D313" s="25" t="s">
        <v>706</v>
      </c>
      <c r="E313" s="22" t="s">
        <v>178</v>
      </c>
      <c r="F313" s="23" t="s">
        <v>96</v>
      </c>
      <c r="G313" s="52" t="s">
        <v>633</v>
      </c>
      <c r="H313" s="51">
        <v>6616</v>
      </c>
      <c r="I313" s="52" t="s">
        <v>569</v>
      </c>
      <c r="J313" s="24">
        <f t="shared" si="9"/>
        <v>19186.399999999998</v>
      </c>
      <c r="K313" s="13"/>
      <c r="L313" s="13"/>
    </row>
    <row r="314" spans="1:12" s="14" customFormat="1" ht="16.5">
      <c r="A314" s="18"/>
      <c r="B314" s="19">
        <f t="shared" si="8"/>
        <v>309</v>
      </c>
      <c r="C314" s="45">
        <v>3</v>
      </c>
      <c r="D314" s="25" t="s">
        <v>469</v>
      </c>
      <c r="E314" s="22" t="s">
        <v>178</v>
      </c>
      <c r="F314" s="23" t="s">
        <v>14</v>
      </c>
      <c r="G314" s="31" t="s">
        <v>659</v>
      </c>
      <c r="H314" s="45">
        <v>140674.29999999999</v>
      </c>
      <c r="I314" s="31" t="s">
        <v>572</v>
      </c>
      <c r="J314" s="24">
        <f t="shared" si="9"/>
        <v>422022.89999999997</v>
      </c>
      <c r="K314" s="13"/>
      <c r="L314" s="13"/>
    </row>
    <row r="315" spans="1:12" s="14" customFormat="1" ht="16.5">
      <c r="A315" s="18"/>
      <c r="B315" s="19">
        <f t="shared" si="8"/>
        <v>310</v>
      </c>
      <c r="C315" s="45">
        <v>3</v>
      </c>
      <c r="D315" s="25" t="s">
        <v>470</v>
      </c>
      <c r="E315" s="22" t="s">
        <v>178</v>
      </c>
      <c r="F315" s="23" t="s">
        <v>96</v>
      </c>
      <c r="G315" s="31" t="s">
        <v>660</v>
      </c>
      <c r="H315" s="45">
        <v>64576</v>
      </c>
      <c r="I315" s="31" t="s">
        <v>572</v>
      </c>
      <c r="J315" s="24">
        <f t="shared" si="9"/>
        <v>193728</v>
      </c>
      <c r="K315" s="13"/>
      <c r="L315" s="13"/>
    </row>
    <row r="316" spans="1:12" s="14" customFormat="1" ht="31.5">
      <c r="A316" s="18"/>
      <c r="B316" s="19">
        <f t="shared" si="8"/>
        <v>311</v>
      </c>
      <c r="C316" s="45">
        <v>6</v>
      </c>
      <c r="D316" s="25" t="s">
        <v>471</v>
      </c>
      <c r="E316" s="22" t="s">
        <v>178</v>
      </c>
      <c r="F316" s="23" t="s">
        <v>14</v>
      </c>
      <c r="G316" s="31" t="s">
        <v>661</v>
      </c>
      <c r="H316" s="45">
        <v>28520.639999999999</v>
      </c>
      <c r="I316" s="31" t="s">
        <v>572</v>
      </c>
      <c r="J316" s="24">
        <f t="shared" si="9"/>
        <v>171123.84</v>
      </c>
      <c r="K316" s="13"/>
      <c r="L316" s="13"/>
    </row>
    <row r="317" spans="1:12" s="14" customFormat="1" ht="16.5">
      <c r="A317" s="18"/>
      <c r="B317" s="19">
        <f t="shared" si="8"/>
        <v>312</v>
      </c>
      <c r="C317" s="45">
        <v>6</v>
      </c>
      <c r="D317" s="25" t="s">
        <v>472</v>
      </c>
      <c r="E317" s="22" t="s">
        <v>178</v>
      </c>
      <c r="F317" s="23" t="s">
        <v>96</v>
      </c>
      <c r="G317" s="31" t="s">
        <v>662</v>
      </c>
      <c r="H317" s="45">
        <v>5168.95</v>
      </c>
      <c r="I317" s="31" t="s">
        <v>572</v>
      </c>
      <c r="J317" s="24">
        <f t="shared" si="9"/>
        <v>31013.699999999997</v>
      </c>
      <c r="K317" s="13"/>
      <c r="L317" s="13"/>
    </row>
    <row r="318" spans="1:12" s="14" customFormat="1" ht="94.5">
      <c r="A318" s="18"/>
      <c r="B318" s="19">
        <f t="shared" si="8"/>
        <v>313</v>
      </c>
      <c r="C318" s="45">
        <v>12</v>
      </c>
      <c r="D318" s="25" t="s">
        <v>499</v>
      </c>
      <c r="E318" s="22" t="s">
        <v>178</v>
      </c>
      <c r="F318" s="23" t="s">
        <v>96</v>
      </c>
      <c r="G318" s="31" t="s">
        <v>707</v>
      </c>
      <c r="H318" s="45">
        <v>2400</v>
      </c>
      <c r="I318" s="31" t="s">
        <v>572</v>
      </c>
      <c r="J318" s="24">
        <f t="shared" si="9"/>
        <v>28800</v>
      </c>
      <c r="K318" s="13"/>
      <c r="L318" s="13"/>
    </row>
    <row r="319" spans="1:12" s="14" customFormat="1" ht="47.25">
      <c r="A319" s="18"/>
      <c r="B319" s="19">
        <f t="shared" si="8"/>
        <v>314</v>
      </c>
      <c r="C319" s="45">
        <v>12</v>
      </c>
      <c r="D319" s="25" t="s">
        <v>500</v>
      </c>
      <c r="E319" s="22" t="s">
        <v>178</v>
      </c>
      <c r="F319" s="23" t="s">
        <v>96</v>
      </c>
      <c r="G319" s="31" t="s">
        <v>708</v>
      </c>
      <c r="H319" s="46">
        <v>407.29</v>
      </c>
      <c r="I319" s="31" t="s">
        <v>572</v>
      </c>
      <c r="J319" s="24">
        <f t="shared" si="9"/>
        <v>4887.4800000000005</v>
      </c>
      <c r="K319" s="13"/>
      <c r="L319" s="13"/>
    </row>
    <row r="320" spans="1:12" s="14" customFormat="1" ht="16.5">
      <c r="A320" s="18"/>
      <c r="B320" s="19">
        <f t="shared" si="8"/>
        <v>315</v>
      </c>
      <c r="C320" s="45">
        <v>88</v>
      </c>
      <c r="D320" s="25" t="s">
        <v>501</v>
      </c>
      <c r="E320" s="22" t="s">
        <v>178</v>
      </c>
      <c r="F320" s="23" t="s">
        <v>96</v>
      </c>
      <c r="G320" s="31" t="s">
        <v>709</v>
      </c>
      <c r="H320" s="46">
        <v>182</v>
      </c>
      <c r="I320" s="31" t="s">
        <v>572</v>
      </c>
      <c r="J320" s="24">
        <f t="shared" si="9"/>
        <v>16016</v>
      </c>
      <c r="K320" s="13"/>
      <c r="L320" s="13"/>
    </row>
    <row r="321" spans="1:12" s="14" customFormat="1" ht="16.5">
      <c r="A321" s="18"/>
      <c r="B321" s="19">
        <f t="shared" si="8"/>
        <v>316</v>
      </c>
      <c r="C321" s="45">
        <v>88</v>
      </c>
      <c r="D321" s="25" t="s">
        <v>502</v>
      </c>
      <c r="E321" s="22" t="s">
        <v>178</v>
      </c>
      <c r="F321" s="23" t="s">
        <v>96</v>
      </c>
      <c r="G321" s="31" t="s">
        <v>710</v>
      </c>
      <c r="H321" s="46">
        <v>91</v>
      </c>
      <c r="I321" s="31" t="s">
        <v>572</v>
      </c>
      <c r="J321" s="24">
        <f t="shared" si="9"/>
        <v>8008</v>
      </c>
      <c r="K321" s="13"/>
      <c r="L321" s="13"/>
    </row>
    <row r="322" spans="1:12" s="14" customFormat="1" ht="48.75">
      <c r="A322" s="18"/>
      <c r="B322" s="19">
        <f t="shared" si="8"/>
        <v>317</v>
      </c>
      <c r="C322" s="45">
        <v>12</v>
      </c>
      <c r="D322" s="25" t="s">
        <v>608</v>
      </c>
      <c r="E322" s="22" t="s">
        <v>178</v>
      </c>
      <c r="F322" s="23" t="s">
        <v>96</v>
      </c>
      <c r="G322" s="31" t="s">
        <v>609</v>
      </c>
      <c r="H322" s="46">
        <v>700</v>
      </c>
      <c r="I322" s="31" t="s">
        <v>572</v>
      </c>
      <c r="J322" s="24">
        <f t="shared" si="9"/>
        <v>8400</v>
      </c>
      <c r="K322" s="13"/>
      <c r="L322" s="13"/>
    </row>
    <row r="323" spans="1:12" s="14" customFormat="1" ht="63">
      <c r="A323" s="18"/>
      <c r="B323" s="19">
        <f t="shared" si="8"/>
        <v>318</v>
      </c>
      <c r="C323" s="45">
        <v>23.36</v>
      </c>
      <c r="D323" s="25" t="s">
        <v>224</v>
      </c>
      <c r="E323" s="22" t="s">
        <v>178</v>
      </c>
      <c r="F323" s="23" t="s">
        <v>96</v>
      </c>
      <c r="G323" s="31" t="s">
        <v>575</v>
      </c>
      <c r="H323" s="45">
        <v>6579</v>
      </c>
      <c r="I323" s="31" t="s">
        <v>574</v>
      </c>
      <c r="J323" s="24">
        <f t="shared" si="9"/>
        <v>153685.44</v>
      </c>
      <c r="K323" s="13"/>
      <c r="L323" s="13"/>
    </row>
    <row r="324" spans="1:12" s="14" customFormat="1" ht="63">
      <c r="A324" s="18"/>
      <c r="B324" s="19">
        <f t="shared" si="8"/>
        <v>319</v>
      </c>
      <c r="C324" s="46">
        <v>44</v>
      </c>
      <c r="D324" s="25" t="s">
        <v>451</v>
      </c>
      <c r="E324" s="22" t="s">
        <v>178</v>
      </c>
      <c r="F324" s="23" t="s">
        <v>96</v>
      </c>
      <c r="G324" s="31" t="s">
        <v>503</v>
      </c>
      <c r="H324" s="46">
        <v>512.54999999999995</v>
      </c>
      <c r="I324" s="31" t="s">
        <v>78</v>
      </c>
      <c r="J324" s="24">
        <f t="shared" si="9"/>
        <v>22552.199999999997</v>
      </c>
      <c r="K324" s="13"/>
      <c r="L324" s="13"/>
    </row>
    <row r="325" spans="1:12" s="14" customFormat="1" ht="33">
      <c r="A325" s="18"/>
      <c r="B325" s="19">
        <f t="shared" si="8"/>
        <v>320</v>
      </c>
      <c r="C325" s="46">
        <v>69</v>
      </c>
      <c r="D325" s="25" t="s">
        <v>711</v>
      </c>
      <c r="E325" s="22" t="s">
        <v>178</v>
      </c>
      <c r="F325" s="23" t="s">
        <v>96</v>
      </c>
      <c r="G325" s="31" t="s">
        <v>504</v>
      </c>
      <c r="H325" s="46">
        <v>800</v>
      </c>
      <c r="I325" s="31" t="s">
        <v>78</v>
      </c>
      <c r="J325" s="24">
        <f t="shared" si="9"/>
        <v>55200</v>
      </c>
      <c r="K325" s="13"/>
      <c r="L325" s="13"/>
    </row>
    <row r="326" spans="1:12" s="14" customFormat="1" ht="31.5">
      <c r="A326" s="18"/>
      <c r="B326" s="19">
        <f t="shared" si="8"/>
        <v>321</v>
      </c>
      <c r="C326" s="46">
        <v>124</v>
      </c>
      <c r="D326" s="25" t="s">
        <v>505</v>
      </c>
      <c r="E326" s="22" t="s">
        <v>178</v>
      </c>
      <c r="F326" s="23" t="s">
        <v>96</v>
      </c>
      <c r="G326" s="31" t="s">
        <v>506</v>
      </c>
      <c r="H326" s="45">
        <v>1661</v>
      </c>
      <c r="I326" s="31" t="s">
        <v>78</v>
      </c>
      <c r="J326" s="24">
        <f t="shared" si="9"/>
        <v>205964</v>
      </c>
      <c r="K326" s="13"/>
      <c r="L326" s="13"/>
    </row>
    <row r="327" spans="1:12" s="14" customFormat="1" ht="31.5">
      <c r="A327" s="18"/>
      <c r="B327" s="19">
        <f t="shared" si="8"/>
        <v>322</v>
      </c>
      <c r="C327" s="46">
        <v>34</v>
      </c>
      <c r="D327" s="25" t="s">
        <v>507</v>
      </c>
      <c r="E327" s="22" t="s">
        <v>178</v>
      </c>
      <c r="F327" s="23" t="s">
        <v>96</v>
      </c>
      <c r="G327" s="31" t="s">
        <v>508</v>
      </c>
      <c r="H327" s="45">
        <v>2124</v>
      </c>
      <c r="I327" s="31" t="s">
        <v>78</v>
      </c>
      <c r="J327" s="24">
        <f t="shared" si="9"/>
        <v>72216</v>
      </c>
      <c r="K327" s="13"/>
      <c r="L327" s="13"/>
    </row>
    <row r="328" spans="1:12" s="14" customFormat="1" ht="16.5">
      <c r="A328" s="18"/>
      <c r="B328" s="19">
        <f>B327+1</f>
        <v>323</v>
      </c>
      <c r="C328" s="46">
        <v>48</v>
      </c>
      <c r="D328" s="25" t="s">
        <v>509</v>
      </c>
      <c r="E328" s="22" t="s">
        <v>178</v>
      </c>
      <c r="F328" s="23" t="s">
        <v>96</v>
      </c>
      <c r="G328" s="31" t="s">
        <v>510</v>
      </c>
      <c r="H328" s="45">
        <v>1800</v>
      </c>
      <c r="I328" s="31" t="s">
        <v>78</v>
      </c>
      <c r="J328" s="24">
        <f t="shared" si="9"/>
        <v>86400</v>
      </c>
      <c r="K328" s="13"/>
      <c r="L328" s="13"/>
    </row>
    <row r="329" spans="1:12" s="14" customFormat="1" ht="16.5">
      <c r="A329" s="18"/>
      <c r="B329" s="19">
        <f>B328+1</f>
        <v>324</v>
      </c>
      <c r="C329" s="46">
        <v>48</v>
      </c>
      <c r="D329" s="25" t="s">
        <v>511</v>
      </c>
      <c r="E329" s="22" t="s">
        <v>178</v>
      </c>
      <c r="F329" s="23" t="s">
        <v>14</v>
      </c>
      <c r="G329" s="31" t="s">
        <v>512</v>
      </c>
      <c r="H329" s="45">
        <v>3215</v>
      </c>
      <c r="I329" s="31" t="s">
        <v>78</v>
      </c>
      <c r="J329" s="24">
        <f t="shared" si="9"/>
        <v>154320</v>
      </c>
      <c r="K329" s="13"/>
      <c r="L329" s="13"/>
    </row>
    <row r="330" spans="1:12" s="14" customFormat="1" ht="16.5">
      <c r="A330" s="53"/>
      <c r="B330" s="54" t="s">
        <v>515</v>
      </c>
      <c r="C330" s="55"/>
      <c r="D330" s="55"/>
      <c r="E330" s="55"/>
      <c r="F330" s="55"/>
      <c r="G330" s="55"/>
      <c r="H330" s="55"/>
      <c r="I330" s="56"/>
      <c r="J330" s="57">
        <f>SUM(J6:J329)</f>
        <v>18793497.323419996</v>
      </c>
      <c r="K330" s="13"/>
      <c r="L330" s="13"/>
    </row>
    <row r="331" spans="1:12" s="14" customFormat="1" ht="16.5">
      <c r="A331" s="58" t="s">
        <v>516</v>
      </c>
      <c r="B331" s="59"/>
      <c r="C331" s="59"/>
      <c r="D331" s="59"/>
      <c r="E331" s="59"/>
      <c r="F331" s="59"/>
      <c r="G331" s="59"/>
      <c r="H331" s="59"/>
      <c r="I331" s="60"/>
      <c r="J331" s="61">
        <f>J330*0.18</f>
        <v>3382829.518215599</v>
      </c>
      <c r="K331" s="13"/>
      <c r="L331" s="13"/>
    </row>
    <row r="332" spans="1:12" s="14" customFormat="1" ht="16.5">
      <c r="A332" s="53"/>
      <c r="B332" s="62" t="s">
        <v>517</v>
      </c>
      <c r="C332" s="63"/>
      <c r="D332" s="63"/>
      <c r="E332" s="63"/>
      <c r="F332" s="63"/>
      <c r="G332" s="63"/>
      <c r="H332" s="63"/>
      <c r="I332" s="64"/>
      <c r="J332" s="57">
        <f>J330+J331</f>
        <v>22176326.841635596</v>
      </c>
      <c r="K332" s="13"/>
      <c r="L332" s="13"/>
    </row>
    <row r="333" spans="1:12" s="14" customFormat="1" ht="27" customHeight="1">
      <c r="A333" s="18"/>
      <c r="B333" s="15" t="s">
        <v>519</v>
      </c>
      <c r="C333" s="16"/>
      <c r="D333" s="16"/>
      <c r="E333" s="16"/>
      <c r="F333" s="16"/>
      <c r="G333" s="16"/>
      <c r="H333" s="16"/>
      <c r="I333" s="17"/>
      <c r="J333" s="57"/>
      <c r="K333" s="13"/>
      <c r="L333" s="13"/>
    </row>
    <row r="334" spans="1:12" ht="47.25">
      <c r="A334" s="65">
        <v>1</v>
      </c>
      <c r="B334" s="66">
        <v>1</v>
      </c>
      <c r="C334" s="67">
        <v>74</v>
      </c>
      <c r="D334" s="68" t="s">
        <v>7</v>
      </c>
      <c r="E334" s="69" t="s">
        <v>12</v>
      </c>
      <c r="F334" s="69" t="s">
        <v>96</v>
      </c>
      <c r="G334" s="70" t="s">
        <v>100</v>
      </c>
      <c r="H334" s="71">
        <v>2165</v>
      </c>
      <c r="I334" s="72" t="s">
        <v>8</v>
      </c>
      <c r="J334" s="73">
        <f>C334*H334</f>
        <v>160210</v>
      </c>
      <c r="K334" s="74">
        <f>J334</f>
        <v>160210</v>
      </c>
      <c r="L334" s="3"/>
    </row>
    <row r="335" spans="1:12" ht="63">
      <c r="A335" s="65">
        <f>A334+1</f>
        <v>2</v>
      </c>
      <c r="B335" s="66">
        <v>2</v>
      </c>
      <c r="C335" s="67">
        <v>4534.75</v>
      </c>
      <c r="D335" s="75" t="str">
        <f>[2]det!B6</f>
        <v xml:space="preserve">Excavation in HDR &amp; hard rock if blasting prohibited in rock in foundation grade levelling including cost of all leads and lifts etc. complete for finished item of work and as directed by the engineer-in-charge. </v>
      </c>
      <c r="E335" s="69" t="s">
        <v>12</v>
      </c>
      <c r="F335" s="69" t="s">
        <v>96</v>
      </c>
      <c r="G335" s="76" t="s">
        <v>101</v>
      </c>
      <c r="H335" s="71">
        <v>1440</v>
      </c>
      <c r="I335" s="72" t="s">
        <v>9</v>
      </c>
      <c r="J335" s="73">
        <f t="shared" ref="J335:J398" si="10">C335*H335</f>
        <v>6530040</v>
      </c>
      <c r="K335" s="74">
        <f t="shared" ref="K335:K398" si="11">J335</f>
        <v>6530040</v>
      </c>
      <c r="L335" s="3"/>
    </row>
    <row r="336" spans="1:12" ht="16.5">
      <c r="A336" s="65">
        <v>3</v>
      </c>
      <c r="B336" s="66">
        <v>3</v>
      </c>
      <c r="C336" s="67">
        <v>463.5</v>
      </c>
      <c r="D336" s="68" t="str">
        <f>[2]det!B16</f>
        <v xml:space="preserve">Drilling 25mm Dia Holes in Sheet Rock etc.,              </v>
      </c>
      <c r="E336" s="69" t="s">
        <v>12</v>
      </c>
      <c r="F336" s="69" t="s">
        <v>96</v>
      </c>
      <c r="G336" s="76" t="s">
        <v>102</v>
      </c>
      <c r="H336" s="71">
        <v>144</v>
      </c>
      <c r="I336" s="72" t="s">
        <v>10</v>
      </c>
      <c r="J336" s="73">
        <f t="shared" si="10"/>
        <v>66744</v>
      </c>
      <c r="K336" s="74">
        <f t="shared" si="11"/>
        <v>66744</v>
      </c>
      <c r="L336" s="3"/>
    </row>
    <row r="337" spans="1:12" ht="16.5">
      <c r="A337" s="65">
        <v>4</v>
      </c>
      <c r="B337" s="66">
        <v>4</v>
      </c>
      <c r="C337" s="67">
        <v>509.5</v>
      </c>
      <c r="D337" s="68" t="s">
        <v>11</v>
      </c>
      <c r="E337" s="69" t="s">
        <v>12</v>
      </c>
      <c r="F337" s="69" t="s">
        <v>96</v>
      </c>
      <c r="G337" s="76" t="s">
        <v>103</v>
      </c>
      <c r="H337" s="71">
        <v>116</v>
      </c>
      <c r="I337" s="72" t="s">
        <v>10</v>
      </c>
      <c r="J337" s="73">
        <f t="shared" si="10"/>
        <v>59102</v>
      </c>
      <c r="K337" s="74">
        <f t="shared" si="11"/>
        <v>59102</v>
      </c>
      <c r="L337" s="3"/>
    </row>
    <row r="338" spans="1:12" ht="78.75">
      <c r="A338" s="65">
        <v>5</v>
      </c>
      <c r="B338" s="66">
        <v>5</v>
      </c>
      <c r="C338" s="67">
        <v>62.33</v>
      </c>
      <c r="D338" s="77" t="s">
        <v>13</v>
      </c>
      <c r="E338" s="69" t="s">
        <v>12</v>
      </c>
      <c r="F338" s="78" t="s">
        <v>96</v>
      </c>
      <c r="G338" s="70" t="s">
        <v>104</v>
      </c>
      <c r="H338" s="79">
        <v>4447</v>
      </c>
      <c r="I338" s="72" t="s">
        <v>9</v>
      </c>
      <c r="J338" s="73">
        <f t="shared" si="10"/>
        <v>277181.51</v>
      </c>
      <c r="K338" s="74">
        <f t="shared" si="11"/>
        <v>277181.51</v>
      </c>
      <c r="L338" s="80"/>
    </row>
    <row r="339" spans="1:12" ht="94.5">
      <c r="A339" s="65">
        <f>A338+1</f>
        <v>6</v>
      </c>
      <c r="B339" s="66">
        <v>6</v>
      </c>
      <c r="C339" s="67">
        <v>157.94999999999999</v>
      </c>
      <c r="D339" s="68" t="s">
        <v>15</v>
      </c>
      <c r="E339" s="69" t="s">
        <v>12</v>
      </c>
      <c r="F339" s="78" t="s">
        <v>96</v>
      </c>
      <c r="G339" s="70" t="s">
        <v>105</v>
      </c>
      <c r="H339" s="79">
        <v>4014</v>
      </c>
      <c r="I339" s="72" t="s">
        <v>9</v>
      </c>
      <c r="J339" s="73">
        <f t="shared" si="10"/>
        <v>634011.29999999993</v>
      </c>
      <c r="K339" s="74">
        <f t="shared" si="11"/>
        <v>634011.29999999993</v>
      </c>
      <c r="L339" s="3"/>
    </row>
    <row r="340" spans="1:12" ht="78.75">
      <c r="A340" s="65">
        <f>A339+1</f>
        <v>7</v>
      </c>
      <c r="B340" s="66">
        <v>7</v>
      </c>
      <c r="C340" s="67">
        <v>106.4</v>
      </c>
      <c r="D340" s="75" t="s">
        <v>16</v>
      </c>
      <c r="E340" s="69" t="s">
        <v>12</v>
      </c>
      <c r="F340" s="78" t="s">
        <v>96</v>
      </c>
      <c r="G340" s="70" t="s">
        <v>106</v>
      </c>
      <c r="H340" s="71">
        <v>5562</v>
      </c>
      <c r="I340" s="72" t="s">
        <v>9</v>
      </c>
      <c r="J340" s="73">
        <f t="shared" si="10"/>
        <v>591796.80000000005</v>
      </c>
      <c r="K340" s="74">
        <f t="shared" si="11"/>
        <v>591796.80000000005</v>
      </c>
      <c r="L340" s="3"/>
    </row>
    <row r="341" spans="1:12" ht="110.25">
      <c r="A341" s="65">
        <f t="shared" ref="A341:A342" si="12">A340+1</f>
        <v>8</v>
      </c>
      <c r="B341" s="66">
        <v>8</v>
      </c>
      <c r="C341" s="67">
        <v>5267.5</v>
      </c>
      <c r="D341" s="68" t="s">
        <v>17</v>
      </c>
      <c r="E341" s="69" t="s">
        <v>12</v>
      </c>
      <c r="F341" s="78" t="s">
        <v>14</v>
      </c>
      <c r="G341" s="70" t="s">
        <v>107</v>
      </c>
      <c r="H341" s="71">
        <v>252</v>
      </c>
      <c r="I341" s="72" t="s">
        <v>9</v>
      </c>
      <c r="J341" s="73">
        <f t="shared" si="10"/>
        <v>1327410</v>
      </c>
      <c r="K341" s="74">
        <f t="shared" si="11"/>
        <v>1327410</v>
      </c>
      <c r="L341" s="3"/>
    </row>
    <row r="342" spans="1:12" ht="63">
      <c r="A342" s="65">
        <f t="shared" si="12"/>
        <v>9</v>
      </c>
      <c r="B342" s="66">
        <v>9</v>
      </c>
      <c r="C342" s="67">
        <v>110.4</v>
      </c>
      <c r="D342" s="68" t="str">
        <f>[2]det!B62</f>
        <v xml:space="preserve">Brick masonary in CM(1:6) including cost and conveyance of all materials, labour charges,curing etc. complete for finished item of work and as directed by the engineer-in-charge.         </v>
      </c>
      <c r="E342" s="69" t="s">
        <v>12</v>
      </c>
      <c r="F342" s="69" t="s">
        <v>96</v>
      </c>
      <c r="G342" s="70" t="s">
        <v>108</v>
      </c>
      <c r="H342" s="71">
        <v>7504</v>
      </c>
      <c r="I342" s="72" t="s">
        <v>9</v>
      </c>
      <c r="J342" s="73">
        <f t="shared" si="10"/>
        <v>828441.60000000009</v>
      </c>
      <c r="K342" s="74">
        <f t="shared" si="11"/>
        <v>828441.60000000009</v>
      </c>
      <c r="L342" s="3"/>
    </row>
    <row r="343" spans="1:12" ht="212.25" customHeight="1">
      <c r="A343" s="65"/>
      <c r="B343" s="66">
        <v>10</v>
      </c>
      <c r="C343" s="67">
        <v>155</v>
      </c>
      <c r="D343" s="75" t="s">
        <v>18</v>
      </c>
      <c r="E343" s="69" t="s">
        <v>12</v>
      </c>
      <c r="F343" s="78" t="s">
        <v>96</v>
      </c>
      <c r="G343" s="65" t="s">
        <v>109</v>
      </c>
      <c r="H343" s="79">
        <v>8284</v>
      </c>
      <c r="I343" s="72" t="s">
        <v>9</v>
      </c>
      <c r="J343" s="73">
        <f t="shared" si="10"/>
        <v>1284020</v>
      </c>
      <c r="K343" s="74">
        <f t="shared" si="11"/>
        <v>1284020</v>
      </c>
      <c r="L343" s="3"/>
    </row>
    <row r="344" spans="1:12" ht="188.25" customHeight="1">
      <c r="A344" s="65"/>
      <c r="B344" s="66">
        <v>11</v>
      </c>
      <c r="C344" s="67">
        <v>182.3</v>
      </c>
      <c r="D344" s="75" t="s">
        <v>19</v>
      </c>
      <c r="E344" s="69" t="s">
        <v>12</v>
      </c>
      <c r="F344" s="78" t="s">
        <v>96</v>
      </c>
      <c r="G344" s="70" t="s">
        <v>110</v>
      </c>
      <c r="H344" s="79">
        <v>10979</v>
      </c>
      <c r="I344" s="72" t="s">
        <v>9</v>
      </c>
      <c r="J344" s="73">
        <f t="shared" si="10"/>
        <v>2001471.7000000002</v>
      </c>
      <c r="K344" s="74">
        <f t="shared" si="11"/>
        <v>2001471.7000000002</v>
      </c>
      <c r="L344" s="3"/>
    </row>
    <row r="345" spans="1:12" ht="188.25" customHeight="1">
      <c r="A345" s="65"/>
      <c r="B345" s="66">
        <v>12</v>
      </c>
      <c r="C345" s="67">
        <v>3.6</v>
      </c>
      <c r="D345" s="75" t="s">
        <v>20</v>
      </c>
      <c r="E345" s="69" t="s">
        <v>12</v>
      </c>
      <c r="F345" s="78" t="s">
        <v>96</v>
      </c>
      <c r="G345" s="70" t="s">
        <v>111</v>
      </c>
      <c r="H345" s="79">
        <v>10704</v>
      </c>
      <c r="I345" s="72" t="s">
        <v>9</v>
      </c>
      <c r="J345" s="73">
        <f t="shared" si="10"/>
        <v>38534.400000000001</v>
      </c>
      <c r="K345" s="74">
        <f t="shared" si="11"/>
        <v>38534.400000000001</v>
      </c>
      <c r="L345" s="3"/>
    </row>
    <row r="346" spans="1:12" ht="188.25" customHeight="1">
      <c r="A346" s="65"/>
      <c r="B346" s="66">
        <v>13</v>
      </c>
      <c r="C346" s="67">
        <v>0.7</v>
      </c>
      <c r="D346" s="75" t="s">
        <v>21</v>
      </c>
      <c r="E346" s="69" t="s">
        <v>12</v>
      </c>
      <c r="F346" s="78" t="s">
        <v>96</v>
      </c>
      <c r="G346" s="70" t="s">
        <v>112</v>
      </c>
      <c r="H346" s="79">
        <v>11139</v>
      </c>
      <c r="I346" s="72" t="s">
        <v>9</v>
      </c>
      <c r="J346" s="73">
        <f t="shared" si="10"/>
        <v>7797.2999999999993</v>
      </c>
      <c r="K346" s="74">
        <f t="shared" si="11"/>
        <v>7797.2999999999993</v>
      </c>
      <c r="L346" s="3"/>
    </row>
    <row r="347" spans="1:12" ht="184.5" customHeight="1">
      <c r="A347" s="65"/>
      <c r="B347" s="66">
        <v>14</v>
      </c>
      <c r="C347" s="67">
        <v>4.7</v>
      </c>
      <c r="D347" s="75" t="s">
        <v>22</v>
      </c>
      <c r="E347" s="69" t="s">
        <v>12</v>
      </c>
      <c r="F347" s="78" t="s">
        <v>96</v>
      </c>
      <c r="G347" s="70" t="s">
        <v>113</v>
      </c>
      <c r="H347" s="79">
        <v>10715</v>
      </c>
      <c r="I347" s="72" t="s">
        <v>9</v>
      </c>
      <c r="J347" s="73">
        <f t="shared" si="10"/>
        <v>50360.5</v>
      </c>
      <c r="K347" s="74">
        <f t="shared" si="11"/>
        <v>50360.5</v>
      </c>
      <c r="L347" s="3"/>
    </row>
    <row r="348" spans="1:12" ht="195.75" customHeight="1">
      <c r="A348" s="65"/>
      <c r="B348" s="66">
        <v>15</v>
      </c>
      <c r="C348" s="67">
        <v>14.9</v>
      </c>
      <c r="D348" s="75" t="s">
        <v>23</v>
      </c>
      <c r="E348" s="69" t="s">
        <v>12</v>
      </c>
      <c r="F348" s="78" t="s">
        <v>96</v>
      </c>
      <c r="G348" s="70" t="s">
        <v>114</v>
      </c>
      <c r="H348" s="79">
        <v>10266</v>
      </c>
      <c r="I348" s="72" t="s">
        <v>9</v>
      </c>
      <c r="J348" s="73">
        <f t="shared" si="10"/>
        <v>152963.4</v>
      </c>
      <c r="K348" s="74">
        <f t="shared" si="11"/>
        <v>152963.4</v>
      </c>
      <c r="L348" s="3"/>
    </row>
    <row r="349" spans="1:12" ht="204" customHeight="1">
      <c r="A349" s="65" t="e">
        <f>#REF!+1</f>
        <v>#REF!</v>
      </c>
      <c r="B349" s="66">
        <v>16</v>
      </c>
      <c r="C349" s="67">
        <v>43</v>
      </c>
      <c r="D349" s="75" t="s">
        <v>24</v>
      </c>
      <c r="E349" s="69" t="s">
        <v>12</v>
      </c>
      <c r="F349" s="78" t="s">
        <v>96</v>
      </c>
      <c r="G349" s="70" t="s">
        <v>115</v>
      </c>
      <c r="H349" s="79">
        <v>76127</v>
      </c>
      <c r="I349" s="72" t="s">
        <v>25</v>
      </c>
      <c r="J349" s="73">
        <f t="shared" si="10"/>
        <v>3273461</v>
      </c>
      <c r="K349" s="74">
        <f t="shared" si="11"/>
        <v>3273461</v>
      </c>
      <c r="L349" s="3"/>
    </row>
    <row r="350" spans="1:12" ht="141.75">
      <c r="A350" s="65" t="e">
        <f>A349+1</f>
        <v>#REF!</v>
      </c>
      <c r="B350" s="66">
        <v>17</v>
      </c>
      <c r="C350" s="67">
        <v>1309.8</v>
      </c>
      <c r="D350" s="68" t="s">
        <v>26</v>
      </c>
      <c r="E350" s="69" t="s">
        <v>12</v>
      </c>
      <c r="F350" s="78" t="s">
        <v>96</v>
      </c>
      <c r="G350" s="70" t="s">
        <v>116</v>
      </c>
      <c r="H350" s="71">
        <v>418</v>
      </c>
      <c r="I350" s="72" t="s">
        <v>27</v>
      </c>
      <c r="J350" s="73">
        <f t="shared" si="10"/>
        <v>547496.4</v>
      </c>
      <c r="K350" s="74">
        <f t="shared" si="11"/>
        <v>547496.4</v>
      </c>
      <c r="L350" s="3"/>
    </row>
    <row r="351" spans="1:12" ht="110.25">
      <c r="A351" s="65" t="e">
        <f t="shared" ref="A351:A354" si="13">A350+1</f>
        <v>#REF!</v>
      </c>
      <c r="B351" s="66">
        <v>18</v>
      </c>
      <c r="C351" s="81">
        <v>96.2</v>
      </c>
      <c r="D351" s="68" t="s">
        <v>28</v>
      </c>
      <c r="E351" s="69" t="s">
        <v>12</v>
      </c>
      <c r="F351" s="78" t="s">
        <v>96</v>
      </c>
      <c r="G351" s="70" t="s">
        <v>117</v>
      </c>
      <c r="H351" s="71">
        <v>447</v>
      </c>
      <c r="I351" s="82" t="s">
        <v>27</v>
      </c>
      <c r="J351" s="73">
        <f t="shared" si="10"/>
        <v>43001.4</v>
      </c>
      <c r="K351" s="74">
        <f t="shared" si="11"/>
        <v>43001.4</v>
      </c>
      <c r="L351" s="3"/>
    </row>
    <row r="352" spans="1:12" ht="69" customHeight="1">
      <c r="A352" s="65" t="e">
        <f t="shared" si="13"/>
        <v>#REF!</v>
      </c>
      <c r="B352" s="66">
        <v>19</v>
      </c>
      <c r="C352" s="67">
        <v>67.8</v>
      </c>
      <c r="D352" s="75" t="s">
        <v>29</v>
      </c>
      <c r="E352" s="69" t="s">
        <v>12</v>
      </c>
      <c r="F352" s="78" t="s">
        <v>96</v>
      </c>
      <c r="G352" s="70" t="s">
        <v>118</v>
      </c>
      <c r="H352" s="71">
        <v>96</v>
      </c>
      <c r="I352" s="72" t="s">
        <v>27</v>
      </c>
      <c r="J352" s="73">
        <f t="shared" si="10"/>
        <v>6508.7999999999993</v>
      </c>
      <c r="K352" s="74">
        <f t="shared" si="11"/>
        <v>6508.7999999999993</v>
      </c>
      <c r="L352" s="3"/>
    </row>
    <row r="353" spans="1:16" ht="210" customHeight="1">
      <c r="A353" s="65" t="e">
        <f t="shared" si="13"/>
        <v>#REF!</v>
      </c>
      <c r="B353" s="66">
        <v>20</v>
      </c>
      <c r="C353" s="67">
        <v>7.8</v>
      </c>
      <c r="D353" s="75" t="s">
        <v>30</v>
      </c>
      <c r="E353" s="69" t="s">
        <v>12</v>
      </c>
      <c r="F353" s="78" t="s">
        <v>14</v>
      </c>
      <c r="G353" s="70" t="s">
        <v>119</v>
      </c>
      <c r="H353" s="71">
        <v>7314</v>
      </c>
      <c r="I353" s="72" t="s">
        <v>27</v>
      </c>
      <c r="J353" s="73">
        <f t="shared" si="10"/>
        <v>57049.2</v>
      </c>
      <c r="K353" s="74">
        <f t="shared" si="11"/>
        <v>57049.2</v>
      </c>
      <c r="L353" s="3"/>
    </row>
    <row r="354" spans="1:16" ht="103.5" customHeight="1">
      <c r="A354" s="65" t="e">
        <f t="shared" si="13"/>
        <v>#REF!</v>
      </c>
      <c r="B354" s="66">
        <v>21</v>
      </c>
      <c r="C354" s="67">
        <v>12.6</v>
      </c>
      <c r="D354" s="68" t="s">
        <v>31</v>
      </c>
      <c r="E354" s="69" t="s">
        <v>12</v>
      </c>
      <c r="F354" s="78" t="s">
        <v>14</v>
      </c>
      <c r="G354" s="70" t="s">
        <v>120</v>
      </c>
      <c r="H354" s="71">
        <v>3623</v>
      </c>
      <c r="I354" s="72" t="s">
        <v>27</v>
      </c>
      <c r="J354" s="73">
        <f t="shared" si="10"/>
        <v>45649.799999999996</v>
      </c>
      <c r="K354" s="74">
        <f t="shared" si="11"/>
        <v>45649.799999999996</v>
      </c>
      <c r="L354" s="3"/>
    </row>
    <row r="355" spans="1:16" ht="94.5">
      <c r="A355" s="65" t="e">
        <f>A354+1</f>
        <v>#REF!</v>
      </c>
      <c r="B355" s="66">
        <v>22</v>
      </c>
      <c r="C355" s="67">
        <v>14.4</v>
      </c>
      <c r="D355" s="68" t="s">
        <v>32</v>
      </c>
      <c r="E355" s="69" t="s">
        <v>12</v>
      </c>
      <c r="F355" s="78" t="s">
        <v>14</v>
      </c>
      <c r="G355" s="70" t="s">
        <v>121</v>
      </c>
      <c r="H355" s="71">
        <v>2990</v>
      </c>
      <c r="I355" s="72" t="s">
        <v>27</v>
      </c>
      <c r="J355" s="73">
        <f t="shared" si="10"/>
        <v>43056</v>
      </c>
      <c r="K355" s="74">
        <f t="shared" si="11"/>
        <v>43056</v>
      </c>
      <c r="L355" s="3"/>
    </row>
    <row r="356" spans="1:16" ht="110.25">
      <c r="A356" s="65" t="e">
        <f>A355+1</f>
        <v>#REF!</v>
      </c>
      <c r="B356" s="66">
        <v>23</v>
      </c>
      <c r="C356" s="67">
        <v>96</v>
      </c>
      <c r="D356" s="75" t="s">
        <v>33</v>
      </c>
      <c r="E356" s="69" t="s">
        <v>12</v>
      </c>
      <c r="F356" s="78" t="s">
        <v>96</v>
      </c>
      <c r="G356" s="70" t="s">
        <v>122</v>
      </c>
      <c r="H356" s="71">
        <v>663</v>
      </c>
      <c r="I356" s="72" t="s">
        <v>27</v>
      </c>
      <c r="J356" s="73">
        <f t="shared" si="10"/>
        <v>63648</v>
      </c>
      <c r="K356" s="74">
        <f t="shared" si="11"/>
        <v>63648</v>
      </c>
      <c r="L356" s="3"/>
    </row>
    <row r="357" spans="1:16" s="80" customFormat="1" ht="63">
      <c r="A357" s="65" t="e">
        <f>A356+1</f>
        <v>#REF!</v>
      </c>
      <c r="B357" s="66">
        <v>24</v>
      </c>
      <c r="C357" s="67">
        <v>7.7</v>
      </c>
      <c r="D357" s="75" t="s">
        <v>34</v>
      </c>
      <c r="E357" s="69" t="s">
        <v>12</v>
      </c>
      <c r="F357" s="78" t="s">
        <v>96</v>
      </c>
      <c r="G357" s="70" t="s">
        <v>123</v>
      </c>
      <c r="H357" s="71">
        <v>723</v>
      </c>
      <c r="I357" s="72" t="s">
        <v>27</v>
      </c>
      <c r="J357" s="73">
        <f t="shared" si="10"/>
        <v>5567.1</v>
      </c>
      <c r="K357" s="74">
        <f t="shared" si="11"/>
        <v>5567.1</v>
      </c>
      <c r="L357" s="3"/>
    </row>
    <row r="358" spans="1:16" s="80" customFormat="1" ht="63">
      <c r="A358" s="65" t="e">
        <f t="shared" ref="A358:A373" si="14">A357+1</f>
        <v>#REF!</v>
      </c>
      <c r="B358" s="66">
        <v>25</v>
      </c>
      <c r="C358" s="67">
        <v>999.6</v>
      </c>
      <c r="D358" s="68" t="s">
        <v>35</v>
      </c>
      <c r="E358" s="69" t="s">
        <v>12</v>
      </c>
      <c r="F358" s="78" t="s">
        <v>96</v>
      </c>
      <c r="G358" s="65" t="s">
        <v>124</v>
      </c>
      <c r="H358" s="71">
        <v>210</v>
      </c>
      <c r="I358" s="72" t="s">
        <v>27</v>
      </c>
      <c r="J358" s="73">
        <f t="shared" si="10"/>
        <v>209916</v>
      </c>
      <c r="K358" s="74">
        <f t="shared" si="11"/>
        <v>209916</v>
      </c>
      <c r="L358" s="3"/>
    </row>
    <row r="359" spans="1:16" s="80" customFormat="1" ht="63">
      <c r="A359" s="65" t="e">
        <f t="shared" si="14"/>
        <v>#REF!</v>
      </c>
      <c r="B359" s="66">
        <v>26</v>
      </c>
      <c r="C359" s="67">
        <v>237</v>
      </c>
      <c r="D359" s="68" t="s">
        <v>36</v>
      </c>
      <c r="E359" s="69" t="s">
        <v>12</v>
      </c>
      <c r="F359" s="78" t="s">
        <v>96</v>
      </c>
      <c r="G359" s="65" t="s">
        <v>125</v>
      </c>
      <c r="H359" s="71">
        <v>146</v>
      </c>
      <c r="I359" s="72" t="s">
        <v>27</v>
      </c>
      <c r="J359" s="73">
        <f t="shared" si="10"/>
        <v>34602</v>
      </c>
      <c r="K359" s="74">
        <f t="shared" si="11"/>
        <v>34602</v>
      </c>
      <c r="L359" s="3"/>
    </row>
    <row r="360" spans="1:16" s="3" customFormat="1" ht="94.5">
      <c r="A360" s="65">
        <v>22</v>
      </c>
      <c r="B360" s="66">
        <v>27</v>
      </c>
      <c r="C360" s="67">
        <v>192</v>
      </c>
      <c r="D360" s="68" t="s">
        <v>37</v>
      </c>
      <c r="E360" s="69" t="s">
        <v>12</v>
      </c>
      <c r="F360" s="69" t="s">
        <v>14</v>
      </c>
      <c r="G360" s="65" t="s">
        <v>126</v>
      </c>
      <c r="H360" s="71">
        <v>2310</v>
      </c>
      <c r="I360" s="72" t="s">
        <v>27</v>
      </c>
      <c r="J360" s="73">
        <f t="shared" si="10"/>
        <v>443520</v>
      </c>
      <c r="K360" s="74">
        <f t="shared" si="11"/>
        <v>443520</v>
      </c>
    </row>
    <row r="361" spans="1:16" s="80" customFormat="1" ht="102.75" customHeight="1">
      <c r="A361" s="65">
        <f>A360+1</f>
        <v>23</v>
      </c>
      <c r="B361" s="66">
        <v>28</v>
      </c>
      <c r="C361" s="67">
        <v>13.1</v>
      </c>
      <c r="D361" s="68" t="s">
        <v>38</v>
      </c>
      <c r="E361" s="69" t="s">
        <v>12</v>
      </c>
      <c r="F361" s="69" t="s">
        <v>96</v>
      </c>
      <c r="G361" s="70" t="s">
        <v>127</v>
      </c>
      <c r="H361" s="71">
        <v>2549</v>
      </c>
      <c r="I361" s="72" t="s">
        <v>27</v>
      </c>
      <c r="J361" s="73">
        <f t="shared" si="10"/>
        <v>33391.9</v>
      </c>
      <c r="K361" s="74">
        <f t="shared" si="11"/>
        <v>33391.9</v>
      </c>
      <c r="L361" s="3"/>
    </row>
    <row r="362" spans="1:16" ht="78.75">
      <c r="A362" s="65">
        <f t="shared" si="14"/>
        <v>24</v>
      </c>
      <c r="B362" s="66">
        <v>29</v>
      </c>
      <c r="C362" s="67">
        <v>100</v>
      </c>
      <c r="D362" s="68" t="s">
        <v>39</v>
      </c>
      <c r="E362" s="69" t="s">
        <v>12</v>
      </c>
      <c r="F362" s="69" t="s">
        <v>14</v>
      </c>
      <c r="G362" s="65" t="s">
        <v>128</v>
      </c>
      <c r="H362" s="71">
        <v>97</v>
      </c>
      <c r="I362" s="72" t="s">
        <v>40</v>
      </c>
      <c r="J362" s="73">
        <f t="shared" si="10"/>
        <v>9700</v>
      </c>
      <c r="K362" s="74">
        <f t="shared" si="11"/>
        <v>9700</v>
      </c>
      <c r="L362" s="3"/>
    </row>
    <row r="363" spans="1:16" ht="63">
      <c r="A363" s="65">
        <f t="shared" si="14"/>
        <v>25</v>
      </c>
      <c r="B363" s="66">
        <v>30</v>
      </c>
      <c r="C363" s="67">
        <v>70</v>
      </c>
      <c r="D363" s="68" t="s">
        <v>41</v>
      </c>
      <c r="E363" s="69" t="s">
        <v>12</v>
      </c>
      <c r="F363" s="69" t="s">
        <v>96</v>
      </c>
      <c r="G363" s="65" t="s">
        <v>129</v>
      </c>
      <c r="H363" s="71">
        <v>125</v>
      </c>
      <c r="I363" s="72" t="s">
        <v>40</v>
      </c>
      <c r="J363" s="73">
        <f t="shared" si="10"/>
        <v>8750</v>
      </c>
      <c r="K363" s="74">
        <f t="shared" si="11"/>
        <v>8750</v>
      </c>
      <c r="L363" s="3"/>
    </row>
    <row r="364" spans="1:16" s="84" customFormat="1" ht="129" customHeight="1">
      <c r="A364" s="65">
        <f t="shared" si="14"/>
        <v>26</v>
      </c>
      <c r="B364" s="66">
        <v>31</v>
      </c>
      <c r="C364" s="67">
        <v>50</v>
      </c>
      <c r="D364" s="83" t="s">
        <v>42</v>
      </c>
      <c r="E364" s="69" t="s">
        <v>12</v>
      </c>
      <c r="F364" s="69" t="s">
        <v>96</v>
      </c>
      <c r="G364" s="70" t="s">
        <v>130</v>
      </c>
      <c r="H364" s="71">
        <v>728</v>
      </c>
      <c r="I364" s="121" t="s">
        <v>10</v>
      </c>
      <c r="J364" s="73">
        <f t="shared" si="10"/>
        <v>36400</v>
      </c>
      <c r="K364" s="74">
        <f t="shared" si="11"/>
        <v>36400</v>
      </c>
      <c r="L364" s="3"/>
    </row>
    <row r="365" spans="1:16" ht="63">
      <c r="A365" s="65">
        <f t="shared" si="14"/>
        <v>27</v>
      </c>
      <c r="B365" s="66">
        <v>32</v>
      </c>
      <c r="C365" s="67">
        <v>8</v>
      </c>
      <c r="D365" s="68" t="s">
        <v>43</v>
      </c>
      <c r="E365" s="69" t="s">
        <v>12</v>
      </c>
      <c r="F365" s="69" t="s">
        <v>14</v>
      </c>
      <c r="G365" s="70" t="s">
        <v>131</v>
      </c>
      <c r="H365" s="71">
        <v>314</v>
      </c>
      <c r="I365" s="72" t="s">
        <v>44</v>
      </c>
      <c r="J365" s="73">
        <f t="shared" si="10"/>
        <v>2512</v>
      </c>
      <c r="K365" s="74">
        <f t="shared" si="11"/>
        <v>2512</v>
      </c>
      <c r="L365" s="85"/>
      <c r="M365" s="86"/>
      <c r="N365" s="86"/>
      <c r="O365" s="86"/>
      <c r="P365" s="86"/>
    </row>
    <row r="366" spans="1:16" ht="31.5">
      <c r="A366" s="65">
        <f t="shared" si="14"/>
        <v>28</v>
      </c>
      <c r="B366" s="66">
        <v>33</v>
      </c>
      <c r="C366" s="67">
        <v>8</v>
      </c>
      <c r="D366" s="87" t="s">
        <v>45</v>
      </c>
      <c r="E366" s="69" t="s">
        <v>12</v>
      </c>
      <c r="F366" s="69" t="s">
        <v>14</v>
      </c>
      <c r="G366" s="65" t="s">
        <v>132</v>
      </c>
      <c r="H366" s="71">
        <v>395</v>
      </c>
      <c r="I366" s="72" t="s">
        <v>44</v>
      </c>
      <c r="J366" s="73">
        <f t="shared" si="10"/>
        <v>3160</v>
      </c>
      <c r="K366" s="74">
        <f t="shared" si="11"/>
        <v>3160</v>
      </c>
      <c r="L366" s="85"/>
      <c r="M366" s="86"/>
      <c r="N366" s="86"/>
      <c r="O366" s="86"/>
      <c r="P366" s="86"/>
    </row>
    <row r="367" spans="1:16" ht="63">
      <c r="A367" s="65">
        <f t="shared" si="14"/>
        <v>29</v>
      </c>
      <c r="B367" s="66">
        <v>34</v>
      </c>
      <c r="C367" s="67">
        <v>12</v>
      </c>
      <c r="D367" s="68" t="s">
        <v>46</v>
      </c>
      <c r="E367" s="69" t="s">
        <v>12</v>
      </c>
      <c r="F367" s="69" t="s">
        <v>14</v>
      </c>
      <c r="G367" s="70" t="s">
        <v>133</v>
      </c>
      <c r="H367" s="71">
        <v>141</v>
      </c>
      <c r="I367" s="72" t="s">
        <v>44</v>
      </c>
      <c r="J367" s="73">
        <f t="shared" si="10"/>
        <v>1692</v>
      </c>
      <c r="K367" s="74">
        <f t="shared" si="11"/>
        <v>1692</v>
      </c>
      <c r="L367" s="85"/>
      <c r="M367" s="86"/>
      <c r="N367" s="86"/>
      <c r="O367" s="86"/>
      <c r="P367" s="86"/>
    </row>
    <row r="368" spans="1:16" ht="63">
      <c r="A368" s="65">
        <f t="shared" si="14"/>
        <v>30</v>
      </c>
      <c r="B368" s="66">
        <v>35</v>
      </c>
      <c r="C368" s="67">
        <v>8</v>
      </c>
      <c r="D368" s="68" t="s">
        <v>47</v>
      </c>
      <c r="E368" s="69" t="s">
        <v>12</v>
      </c>
      <c r="F368" s="69" t="s">
        <v>14</v>
      </c>
      <c r="G368" s="70" t="s">
        <v>134</v>
      </c>
      <c r="H368" s="71">
        <v>919</v>
      </c>
      <c r="I368" s="72" t="s">
        <v>44</v>
      </c>
      <c r="J368" s="73">
        <f t="shared" si="10"/>
        <v>7352</v>
      </c>
      <c r="K368" s="74">
        <f t="shared" si="11"/>
        <v>7352</v>
      </c>
      <c r="L368" s="85"/>
      <c r="M368" s="86"/>
      <c r="N368" s="86"/>
      <c r="O368" s="86"/>
      <c r="P368" s="86"/>
    </row>
    <row r="369" spans="1:16" ht="47.25">
      <c r="A369" s="65">
        <f t="shared" si="14"/>
        <v>31</v>
      </c>
      <c r="B369" s="66">
        <v>36</v>
      </c>
      <c r="C369" s="67">
        <v>150</v>
      </c>
      <c r="D369" s="68" t="s">
        <v>48</v>
      </c>
      <c r="E369" s="69" t="s">
        <v>12</v>
      </c>
      <c r="F369" s="69" t="s">
        <v>14</v>
      </c>
      <c r="G369" s="70" t="s">
        <v>135</v>
      </c>
      <c r="H369" s="71">
        <v>56</v>
      </c>
      <c r="I369" s="72" t="s">
        <v>40</v>
      </c>
      <c r="J369" s="73">
        <f t="shared" si="10"/>
        <v>8400</v>
      </c>
      <c r="K369" s="74">
        <f t="shared" si="11"/>
        <v>8400</v>
      </c>
      <c r="L369" s="85"/>
      <c r="M369" s="86"/>
      <c r="N369" s="86"/>
      <c r="O369" s="86"/>
      <c r="P369" s="86"/>
    </row>
    <row r="370" spans="1:16" ht="47.25">
      <c r="A370" s="65">
        <f t="shared" si="14"/>
        <v>32</v>
      </c>
      <c r="B370" s="66">
        <v>37</v>
      </c>
      <c r="C370" s="67">
        <v>139</v>
      </c>
      <c r="D370" s="68" t="s">
        <v>49</v>
      </c>
      <c r="E370" s="69" t="s">
        <v>12</v>
      </c>
      <c r="F370" s="69" t="s">
        <v>14</v>
      </c>
      <c r="G370" s="70" t="s">
        <v>136</v>
      </c>
      <c r="H370" s="71">
        <v>103</v>
      </c>
      <c r="I370" s="72" t="s">
        <v>40</v>
      </c>
      <c r="J370" s="73">
        <f t="shared" si="10"/>
        <v>14317</v>
      </c>
      <c r="K370" s="74">
        <f t="shared" si="11"/>
        <v>14317</v>
      </c>
      <c r="L370" s="85"/>
      <c r="M370" s="86"/>
      <c r="N370" s="86"/>
      <c r="O370" s="86"/>
      <c r="P370" s="86"/>
    </row>
    <row r="371" spans="1:16" ht="94.5">
      <c r="A371" s="65">
        <f t="shared" si="14"/>
        <v>33</v>
      </c>
      <c r="B371" s="66">
        <v>38</v>
      </c>
      <c r="C371" s="67">
        <v>1</v>
      </c>
      <c r="D371" s="68" t="s">
        <v>50</v>
      </c>
      <c r="E371" s="69" t="s">
        <v>12</v>
      </c>
      <c r="F371" s="69" t="s">
        <v>14</v>
      </c>
      <c r="G371" s="70" t="s">
        <v>137</v>
      </c>
      <c r="H371" s="71">
        <v>11353</v>
      </c>
      <c r="I371" s="72" t="s">
        <v>44</v>
      </c>
      <c r="J371" s="73">
        <f t="shared" si="10"/>
        <v>11353</v>
      </c>
      <c r="K371" s="74">
        <f t="shared" si="11"/>
        <v>11353</v>
      </c>
      <c r="L371" s="85"/>
      <c r="M371" s="86"/>
      <c r="N371" s="86"/>
      <c r="O371" s="86"/>
      <c r="P371" s="86"/>
    </row>
    <row r="372" spans="1:16" ht="110.25">
      <c r="A372" s="65">
        <f t="shared" si="14"/>
        <v>34</v>
      </c>
      <c r="B372" s="66">
        <v>39</v>
      </c>
      <c r="C372" s="67">
        <v>1</v>
      </c>
      <c r="D372" s="68" t="s">
        <v>51</v>
      </c>
      <c r="E372" s="69" t="s">
        <v>12</v>
      </c>
      <c r="F372" s="69" t="s">
        <v>96</v>
      </c>
      <c r="G372" s="70" t="s">
        <v>138</v>
      </c>
      <c r="H372" s="71">
        <v>5345</v>
      </c>
      <c r="I372" s="72" t="s">
        <v>44</v>
      </c>
      <c r="J372" s="73">
        <f t="shared" si="10"/>
        <v>5345</v>
      </c>
      <c r="K372" s="74">
        <f t="shared" si="11"/>
        <v>5345</v>
      </c>
      <c r="L372" s="85"/>
      <c r="M372" s="86"/>
      <c r="N372" s="86"/>
      <c r="O372" s="86"/>
      <c r="P372" s="86"/>
    </row>
    <row r="373" spans="1:16" ht="63">
      <c r="A373" s="65">
        <f t="shared" si="14"/>
        <v>35</v>
      </c>
      <c r="B373" s="66">
        <v>40</v>
      </c>
      <c r="C373" s="67">
        <v>4</v>
      </c>
      <c r="D373" s="68" t="s">
        <v>52</v>
      </c>
      <c r="E373" s="69" t="s">
        <v>12</v>
      </c>
      <c r="F373" s="69" t="s">
        <v>14</v>
      </c>
      <c r="G373" s="70" t="s">
        <v>139</v>
      </c>
      <c r="H373" s="71">
        <v>2277</v>
      </c>
      <c r="I373" s="72" t="s">
        <v>44</v>
      </c>
      <c r="J373" s="73">
        <f t="shared" si="10"/>
        <v>9108</v>
      </c>
      <c r="K373" s="74">
        <f t="shared" si="11"/>
        <v>9108</v>
      </c>
      <c r="L373" s="85"/>
      <c r="M373" s="86"/>
      <c r="N373" s="86"/>
      <c r="O373" s="86"/>
      <c r="P373" s="86"/>
    </row>
    <row r="374" spans="1:16" ht="63">
      <c r="A374" s="76">
        <f>A373+1</f>
        <v>36</v>
      </c>
      <c r="B374" s="66">
        <v>41</v>
      </c>
      <c r="C374" s="67">
        <v>17</v>
      </c>
      <c r="D374" s="68" t="s">
        <v>53</v>
      </c>
      <c r="E374" s="69" t="s">
        <v>12</v>
      </c>
      <c r="F374" s="69" t="s">
        <v>14</v>
      </c>
      <c r="G374" s="70" t="s">
        <v>140</v>
      </c>
      <c r="H374" s="71">
        <v>763</v>
      </c>
      <c r="I374" s="72" t="s">
        <v>27</v>
      </c>
      <c r="J374" s="73">
        <f t="shared" si="10"/>
        <v>12971</v>
      </c>
      <c r="K374" s="74">
        <f t="shared" si="11"/>
        <v>12971</v>
      </c>
      <c r="L374" s="85"/>
      <c r="M374" s="86"/>
      <c r="N374" s="86"/>
      <c r="O374" s="86"/>
      <c r="P374" s="86"/>
    </row>
    <row r="375" spans="1:16" ht="78.75">
      <c r="A375" s="76">
        <f t="shared" ref="A375:A383" si="15">A374+1</f>
        <v>37</v>
      </c>
      <c r="B375" s="66">
        <v>42</v>
      </c>
      <c r="C375" s="67">
        <v>1</v>
      </c>
      <c r="D375" s="87" t="s">
        <v>54</v>
      </c>
      <c r="E375" s="69" t="s">
        <v>12</v>
      </c>
      <c r="F375" s="69" t="s">
        <v>14</v>
      </c>
      <c r="G375" s="70" t="s">
        <v>141</v>
      </c>
      <c r="H375" s="71">
        <v>2228</v>
      </c>
      <c r="I375" s="72" t="s">
        <v>44</v>
      </c>
      <c r="J375" s="73">
        <f t="shared" si="10"/>
        <v>2228</v>
      </c>
      <c r="K375" s="74">
        <f t="shared" si="11"/>
        <v>2228</v>
      </c>
      <c r="L375" s="85"/>
      <c r="M375" s="86"/>
      <c r="N375" s="86"/>
      <c r="O375" s="86"/>
      <c r="P375" s="86"/>
    </row>
    <row r="376" spans="1:16" ht="63">
      <c r="A376" s="76">
        <f t="shared" si="15"/>
        <v>38</v>
      </c>
      <c r="B376" s="66">
        <v>43</v>
      </c>
      <c r="C376" s="67">
        <v>1</v>
      </c>
      <c r="D376" s="68" t="s">
        <v>55</v>
      </c>
      <c r="E376" s="69" t="s">
        <v>12</v>
      </c>
      <c r="F376" s="69" t="s">
        <v>96</v>
      </c>
      <c r="G376" s="70" t="s">
        <v>142</v>
      </c>
      <c r="H376" s="71">
        <v>2032</v>
      </c>
      <c r="I376" s="72" t="s">
        <v>44</v>
      </c>
      <c r="J376" s="73">
        <f t="shared" si="10"/>
        <v>2032</v>
      </c>
      <c r="K376" s="74">
        <f t="shared" si="11"/>
        <v>2032</v>
      </c>
      <c r="L376" s="3"/>
    </row>
    <row r="377" spans="1:16" s="3" customFormat="1" ht="47.25">
      <c r="A377" s="76">
        <f>A376+1</f>
        <v>39</v>
      </c>
      <c r="B377" s="66">
        <v>44</v>
      </c>
      <c r="C377" s="67">
        <v>2</v>
      </c>
      <c r="D377" s="68" t="s">
        <v>56</v>
      </c>
      <c r="E377" s="69" t="s">
        <v>12</v>
      </c>
      <c r="F377" s="69" t="s">
        <v>14</v>
      </c>
      <c r="G377" s="70" t="s">
        <v>143</v>
      </c>
      <c r="H377" s="71">
        <v>269</v>
      </c>
      <c r="I377" s="72" t="s">
        <v>44</v>
      </c>
      <c r="J377" s="73">
        <f t="shared" si="10"/>
        <v>538</v>
      </c>
      <c r="K377" s="74">
        <f t="shared" si="11"/>
        <v>538</v>
      </c>
    </row>
    <row r="378" spans="1:16" s="3" customFormat="1" ht="47.25">
      <c r="A378" s="76">
        <f t="shared" si="15"/>
        <v>40</v>
      </c>
      <c r="B378" s="66">
        <v>45</v>
      </c>
      <c r="C378" s="67">
        <v>2</v>
      </c>
      <c r="D378" s="68" t="s">
        <v>57</v>
      </c>
      <c r="E378" s="69" t="s">
        <v>12</v>
      </c>
      <c r="F378" s="69" t="s">
        <v>14</v>
      </c>
      <c r="G378" s="70" t="s">
        <v>144</v>
      </c>
      <c r="H378" s="71">
        <v>84</v>
      </c>
      <c r="I378" s="72" t="s">
        <v>44</v>
      </c>
      <c r="J378" s="73">
        <f t="shared" si="10"/>
        <v>168</v>
      </c>
      <c r="K378" s="74">
        <f t="shared" si="11"/>
        <v>168</v>
      </c>
    </row>
    <row r="379" spans="1:16" s="3" customFormat="1" ht="47.25">
      <c r="A379" s="76">
        <f t="shared" si="15"/>
        <v>41</v>
      </c>
      <c r="B379" s="66">
        <v>46</v>
      </c>
      <c r="C379" s="67">
        <v>2</v>
      </c>
      <c r="D379" s="68" t="s">
        <v>58</v>
      </c>
      <c r="E379" s="69" t="s">
        <v>12</v>
      </c>
      <c r="F379" s="69" t="s">
        <v>14</v>
      </c>
      <c r="G379" s="70" t="s">
        <v>145</v>
      </c>
      <c r="H379" s="71">
        <v>113</v>
      </c>
      <c r="I379" s="72" t="s">
        <v>44</v>
      </c>
      <c r="J379" s="73">
        <f t="shared" si="10"/>
        <v>226</v>
      </c>
      <c r="K379" s="74">
        <f t="shared" si="11"/>
        <v>226</v>
      </c>
    </row>
    <row r="380" spans="1:16" ht="47.25">
      <c r="A380" s="65">
        <f t="shared" si="15"/>
        <v>42</v>
      </c>
      <c r="B380" s="66">
        <v>47</v>
      </c>
      <c r="C380" s="67">
        <v>1</v>
      </c>
      <c r="D380" s="68" t="s">
        <v>59</v>
      </c>
      <c r="E380" s="69" t="s">
        <v>12</v>
      </c>
      <c r="F380" s="69" t="s">
        <v>14</v>
      </c>
      <c r="G380" s="70" t="s">
        <v>146</v>
      </c>
      <c r="H380" s="71">
        <v>767</v>
      </c>
      <c r="I380" s="72" t="s">
        <v>44</v>
      </c>
      <c r="J380" s="73">
        <f t="shared" si="10"/>
        <v>767</v>
      </c>
      <c r="K380" s="74">
        <f t="shared" si="11"/>
        <v>767</v>
      </c>
      <c r="L380" s="3"/>
    </row>
    <row r="381" spans="1:16" ht="47.25">
      <c r="A381" s="65">
        <f t="shared" si="15"/>
        <v>43</v>
      </c>
      <c r="B381" s="66">
        <v>48</v>
      </c>
      <c r="C381" s="67">
        <v>15</v>
      </c>
      <c r="D381" s="68" t="s">
        <v>60</v>
      </c>
      <c r="E381" s="69" t="s">
        <v>12</v>
      </c>
      <c r="F381" s="69" t="s">
        <v>14</v>
      </c>
      <c r="G381" s="70" t="s">
        <v>147</v>
      </c>
      <c r="H381" s="71">
        <v>462</v>
      </c>
      <c r="I381" s="72" t="s">
        <v>40</v>
      </c>
      <c r="J381" s="73">
        <f t="shared" si="10"/>
        <v>6930</v>
      </c>
      <c r="K381" s="74">
        <f t="shared" si="11"/>
        <v>6930</v>
      </c>
      <c r="L381" s="3"/>
    </row>
    <row r="382" spans="1:16" ht="63">
      <c r="A382" s="65">
        <f>A381+1</f>
        <v>44</v>
      </c>
      <c r="B382" s="66">
        <v>49</v>
      </c>
      <c r="C382" s="67">
        <v>20</v>
      </c>
      <c r="D382" s="68" t="s">
        <v>61</v>
      </c>
      <c r="E382" s="69" t="s">
        <v>12</v>
      </c>
      <c r="F382" s="69" t="s">
        <v>96</v>
      </c>
      <c r="G382" s="70" t="s">
        <v>148</v>
      </c>
      <c r="H382" s="71">
        <v>893</v>
      </c>
      <c r="I382" s="72" t="s">
        <v>40</v>
      </c>
      <c r="J382" s="73">
        <f t="shared" si="10"/>
        <v>17860</v>
      </c>
      <c r="K382" s="74">
        <f t="shared" si="11"/>
        <v>17860</v>
      </c>
      <c r="L382" s="3"/>
    </row>
    <row r="383" spans="1:16" ht="63">
      <c r="A383" s="65">
        <f t="shared" si="15"/>
        <v>45</v>
      </c>
      <c r="B383" s="66">
        <v>50</v>
      </c>
      <c r="C383" s="67">
        <v>5</v>
      </c>
      <c r="D383" s="75" t="s">
        <v>62</v>
      </c>
      <c r="E383" s="69" t="s">
        <v>12</v>
      </c>
      <c r="F383" s="69" t="s">
        <v>96</v>
      </c>
      <c r="G383" s="70" t="s">
        <v>149</v>
      </c>
      <c r="H383" s="71">
        <v>8766</v>
      </c>
      <c r="I383" s="72" t="s">
        <v>44</v>
      </c>
      <c r="J383" s="73">
        <f t="shared" si="10"/>
        <v>43830</v>
      </c>
      <c r="K383" s="74">
        <f t="shared" si="11"/>
        <v>43830</v>
      </c>
      <c r="L383" s="3"/>
    </row>
    <row r="384" spans="1:16" ht="126">
      <c r="A384" s="65"/>
      <c r="B384" s="66">
        <v>51</v>
      </c>
      <c r="C384" s="67">
        <v>30</v>
      </c>
      <c r="D384" s="88" t="s">
        <v>97</v>
      </c>
      <c r="E384" s="69" t="s">
        <v>12</v>
      </c>
      <c r="F384" s="69" t="s">
        <v>14</v>
      </c>
      <c r="G384" s="70" t="s">
        <v>150</v>
      </c>
      <c r="H384" s="71">
        <v>239</v>
      </c>
      <c r="I384" s="72" t="s">
        <v>40</v>
      </c>
      <c r="J384" s="73">
        <f t="shared" si="10"/>
        <v>7170</v>
      </c>
      <c r="K384" s="74">
        <f t="shared" si="11"/>
        <v>7170</v>
      </c>
      <c r="L384" s="3"/>
    </row>
    <row r="385" spans="1:13" ht="126">
      <c r="A385" s="65"/>
      <c r="B385" s="66">
        <v>52</v>
      </c>
      <c r="C385" s="67">
        <v>125</v>
      </c>
      <c r="D385" s="88" t="s">
        <v>98</v>
      </c>
      <c r="E385" s="69" t="s">
        <v>12</v>
      </c>
      <c r="F385" s="69" t="s">
        <v>14</v>
      </c>
      <c r="G385" s="65" t="s">
        <v>151</v>
      </c>
      <c r="H385" s="71">
        <v>313</v>
      </c>
      <c r="I385" s="72" t="s">
        <v>40</v>
      </c>
      <c r="J385" s="73">
        <f t="shared" si="10"/>
        <v>39125</v>
      </c>
      <c r="K385" s="74">
        <f t="shared" si="11"/>
        <v>39125</v>
      </c>
      <c r="L385" s="3"/>
    </row>
    <row r="386" spans="1:13" ht="126">
      <c r="A386" s="65"/>
      <c r="B386" s="66">
        <v>53</v>
      </c>
      <c r="C386" s="67">
        <v>100</v>
      </c>
      <c r="D386" s="88" t="s">
        <v>99</v>
      </c>
      <c r="E386" s="69" t="s">
        <v>12</v>
      </c>
      <c r="F386" s="69" t="s">
        <v>14</v>
      </c>
      <c r="G386" s="70" t="s">
        <v>152</v>
      </c>
      <c r="H386" s="71">
        <v>410</v>
      </c>
      <c r="I386" s="72" t="s">
        <v>40</v>
      </c>
      <c r="J386" s="73">
        <f t="shared" si="10"/>
        <v>41000</v>
      </c>
      <c r="K386" s="74">
        <f t="shared" si="11"/>
        <v>41000</v>
      </c>
      <c r="L386" s="3"/>
    </row>
    <row r="387" spans="1:13" ht="47.25">
      <c r="A387" s="65" t="e">
        <f>#REF!+1</f>
        <v>#REF!</v>
      </c>
      <c r="B387" s="66">
        <v>54</v>
      </c>
      <c r="C387" s="67">
        <v>1</v>
      </c>
      <c r="D387" s="68" t="s">
        <v>63</v>
      </c>
      <c r="E387" s="69" t="s">
        <v>12</v>
      </c>
      <c r="F387" s="69" t="s">
        <v>14</v>
      </c>
      <c r="G387" s="70" t="s">
        <v>153</v>
      </c>
      <c r="H387" s="71">
        <v>230</v>
      </c>
      <c r="I387" s="72" t="s">
        <v>64</v>
      </c>
      <c r="J387" s="73">
        <f t="shared" si="10"/>
        <v>230</v>
      </c>
      <c r="K387" s="74">
        <f t="shared" si="11"/>
        <v>230</v>
      </c>
      <c r="L387" s="3"/>
    </row>
    <row r="388" spans="1:13" ht="47.25">
      <c r="A388" s="65" t="e">
        <f>A387+1</f>
        <v>#REF!</v>
      </c>
      <c r="B388" s="66">
        <v>55</v>
      </c>
      <c r="C388" s="67">
        <v>1</v>
      </c>
      <c r="D388" s="68" t="s">
        <v>65</v>
      </c>
      <c r="E388" s="69" t="s">
        <v>12</v>
      </c>
      <c r="F388" s="69" t="s">
        <v>14</v>
      </c>
      <c r="G388" s="70" t="s">
        <v>154</v>
      </c>
      <c r="H388" s="71">
        <v>331</v>
      </c>
      <c r="I388" s="72" t="s">
        <v>44</v>
      </c>
      <c r="J388" s="73">
        <f t="shared" si="10"/>
        <v>331</v>
      </c>
      <c r="K388" s="74">
        <f t="shared" si="11"/>
        <v>331</v>
      </c>
      <c r="L388" s="3"/>
    </row>
    <row r="389" spans="1:13" ht="47.25">
      <c r="A389" s="65" t="e">
        <f t="shared" ref="A389:A392" si="16">A388+1</f>
        <v>#REF!</v>
      </c>
      <c r="B389" s="66">
        <v>56</v>
      </c>
      <c r="C389" s="67">
        <v>2</v>
      </c>
      <c r="D389" s="68" t="s">
        <v>66</v>
      </c>
      <c r="E389" s="69" t="s">
        <v>12</v>
      </c>
      <c r="F389" s="69" t="s">
        <v>14</v>
      </c>
      <c r="G389" s="70" t="s">
        <v>155</v>
      </c>
      <c r="H389" s="71">
        <v>466</v>
      </c>
      <c r="I389" s="72" t="s">
        <v>44</v>
      </c>
      <c r="J389" s="73">
        <f t="shared" si="10"/>
        <v>932</v>
      </c>
      <c r="K389" s="74">
        <f t="shared" si="11"/>
        <v>932</v>
      </c>
      <c r="L389" s="3"/>
    </row>
    <row r="390" spans="1:13" ht="47.25">
      <c r="A390" s="65" t="e">
        <f>A389+1</f>
        <v>#REF!</v>
      </c>
      <c r="B390" s="66">
        <v>57</v>
      </c>
      <c r="C390" s="67">
        <v>1</v>
      </c>
      <c r="D390" s="68" t="s">
        <v>67</v>
      </c>
      <c r="E390" s="69" t="s">
        <v>12</v>
      </c>
      <c r="F390" s="69" t="s">
        <v>14</v>
      </c>
      <c r="G390" s="70" t="s">
        <v>156</v>
      </c>
      <c r="H390" s="71">
        <v>721</v>
      </c>
      <c r="I390" s="72" t="s">
        <v>44</v>
      </c>
      <c r="J390" s="73">
        <f t="shared" si="10"/>
        <v>721</v>
      </c>
      <c r="K390" s="74">
        <f t="shared" si="11"/>
        <v>721</v>
      </c>
      <c r="L390" s="3"/>
      <c r="M390" s="89"/>
    </row>
    <row r="391" spans="1:13" ht="47.25">
      <c r="A391" s="65" t="e">
        <f t="shared" si="16"/>
        <v>#REF!</v>
      </c>
      <c r="B391" s="66">
        <v>58</v>
      </c>
      <c r="C391" s="67">
        <v>35</v>
      </c>
      <c r="D391" s="68" t="s">
        <v>68</v>
      </c>
      <c r="E391" s="69" t="s">
        <v>12</v>
      </c>
      <c r="F391" s="69" t="s">
        <v>14</v>
      </c>
      <c r="G391" s="70" t="s">
        <v>157</v>
      </c>
      <c r="H391" s="71">
        <v>298</v>
      </c>
      <c r="I391" s="72" t="s">
        <v>44</v>
      </c>
      <c r="J391" s="73">
        <f t="shared" si="10"/>
        <v>10430</v>
      </c>
      <c r="K391" s="74">
        <f t="shared" si="11"/>
        <v>10430</v>
      </c>
      <c r="L391" s="3"/>
    </row>
    <row r="392" spans="1:13" ht="63">
      <c r="A392" s="65" t="e">
        <f t="shared" si="16"/>
        <v>#REF!</v>
      </c>
      <c r="B392" s="66">
        <v>59</v>
      </c>
      <c r="C392" s="67">
        <v>1000</v>
      </c>
      <c r="D392" s="68" t="s">
        <v>69</v>
      </c>
      <c r="E392" s="69" t="s">
        <v>12</v>
      </c>
      <c r="F392" s="69" t="s">
        <v>96</v>
      </c>
      <c r="G392" s="70" t="s">
        <v>158</v>
      </c>
      <c r="H392" s="71">
        <v>10</v>
      </c>
      <c r="I392" s="72" t="s">
        <v>70</v>
      </c>
      <c r="J392" s="73">
        <f t="shared" si="10"/>
        <v>10000</v>
      </c>
      <c r="K392" s="74">
        <f t="shared" si="11"/>
        <v>10000</v>
      </c>
      <c r="L392" s="3"/>
    </row>
    <row r="393" spans="1:13" s="3" customFormat="1" ht="63">
      <c r="A393" s="65" t="e">
        <f>A392+1</f>
        <v>#REF!</v>
      </c>
      <c r="B393" s="66">
        <v>60</v>
      </c>
      <c r="C393" s="67">
        <v>11.86</v>
      </c>
      <c r="D393" s="75" t="s">
        <v>71</v>
      </c>
      <c r="E393" s="69" t="s">
        <v>12</v>
      </c>
      <c r="F393" s="69" t="s">
        <v>14</v>
      </c>
      <c r="G393" s="70" t="s">
        <v>159</v>
      </c>
      <c r="H393" s="71">
        <v>5299</v>
      </c>
      <c r="I393" s="72" t="s">
        <v>27</v>
      </c>
      <c r="J393" s="73">
        <f t="shared" si="10"/>
        <v>62846.14</v>
      </c>
      <c r="K393" s="74">
        <f t="shared" si="11"/>
        <v>62846.14</v>
      </c>
    </row>
    <row r="394" spans="1:13" s="80" customFormat="1" ht="31.5">
      <c r="A394" s="65" t="e">
        <f>A393+1</f>
        <v>#REF!</v>
      </c>
      <c r="B394" s="66">
        <v>61</v>
      </c>
      <c r="C394" s="67">
        <v>1</v>
      </c>
      <c r="D394" s="75" t="s">
        <v>72</v>
      </c>
      <c r="E394" s="69" t="s">
        <v>12</v>
      </c>
      <c r="F394" s="69" t="s">
        <v>96</v>
      </c>
      <c r="G394" s="70" t="s">
        <v>160</v>
      </c>
      <c r="H394" s="71">
        <v>5000</v>
      </c>
      <c r="I394" s="121" t="s">
        <v>78</v>
      </c>
      <c r="J394" s="73">
        <f t="shared" si="10"/>
        <v>5000</v>
      </c>
      <c r="K394" s="74">
        <f t="shared" si="11"/>
        <v>5000</v>
      </c>
      <c r="L394" s="3"/>
    </row>
    <row r="395" spans="1:13" s="80" customFormat="1" ht="63">
      <c r="A395" s="65">
        <v>55</v>
      </c>
      <c r="B395" s="66">
        <v>62</v>
      </c>
      <c r="C395" s="67">
        <v>475</v>
      </c>
      <c r="D395" s="75" t="s">
        <v>74</v>
      </c>
      <c r="E395" s="69" t="s">
        <v>12</v>
      </c>
      <c r="F395" s="69" t="s">
        <v>96</v>
      </c>
      <c r="G395" s="70" t="s">
        <v>161</v>
      </c>
      <c r="H395" s="71">
        <v>336</v>
      </c>
      <c r="I395" s="72" t="s">
        <v>75</v>
      </c>
      <c r="J395" s="73">
        <f t="shared" si="10"/>
        <v>159600</v>
      </c>
      <c r="K395" s="74">
        <f t="shared" si="11"/>
        <v>159600</v>
      </c>
      <c r="L395" s="3"/>
    </row>
    <row r="396" spans="1:13" s="80" customFormat="1" ht="63">
      <c r="A396" s="65">
        <v>56</v>
      </c>
      <c r="B396" s="66">
        <v>63</v>
      </c>
      <c r="C396" s="67">
        <v>40</v>
      </c>
      <c r="D396" s="75" t="s">
        <v>76</v>
      </c>
      <c r="E396" s="69" t="s">
        <v>12</v>
      </c>
      <c r="F396" s="69" t="s">
        <v>14</v>
      </c>
      <c r="G396" s="90" t="s">
        <v>162</v>
      </c>
      <c r="H396" s="71">
        <v>883</v>
      </c>
      <c r="I396" s="72" t="s">
        <v>75</v>
      </c>
      <c r="J396" s="73">
        <f t="shared" si="10"/>
        <v>35320</v>
      </c>
      <c r="K396" s="74">
        <f t="shared" si="11"/>
        <v>35320</v>
      </c>
      <c r="L396" s="3"/>
    </row>
    <row r="397" spans="1:13" s="80" customFormat="1" ht="78.75">
      <c r="A397" s="65">
        <f>A396+1</f>
        <v>57</v>
      </c>
      <c r="B397" s="66">
        <v>64</v>
      </c>
      <c r="C397" s="67">
        <v>1</v>
      </c>
      <c r="D397" s="75" t="s">
        <v>77</v>
      </c>
      <c r="E397" s="69" t="s">
        <v>12</v>
      </c>
      <c r="F397" s="69" t="s">
        <v>14</v>
      </c>
      <c r="G397" s="91" t="s">
        <v>163</v>
      </c>
      <c r="H397" s="79">
        <v>48007</v>
      </c>
      <c r="I397" s="72" t="s">
        <v>78</v>
      </c>
      <c r="J397" s="73">
        <f t="shared" si="10"/>
        <v>48007</v>
      </c>
      <c r="K397" s="74">
        <f t="shared" si="11"/>
        <v>48007</v>
      </c>
      <c r="L397" s="3"/>
    </row>
    <row r="398" spans="1:13" s="80" customFormat="1" ht="63">
      <c r="A398" s="65">
        <f>A397+1</f>
        <v>58</v>
      </c>
      <c r="B398" s="66">
        <v>65</v>
      </c>
      <c r="C398" s="67">
        <v>350</v>
      </c>
      <c r="D398" s="75" t="s">
        <v>79</v>
      </c>
      <c r="E398" s="69" t="s">
        <v>12</v>
      </c>
      <c r="F398" s="69" t="s">
        <v>14</v>
      </c>
      <c r="G398" s="92" t="s">
        <v>164</v>
      </c>
      <c r="H398" s="71">
        <v>180</v>
      </c>
      <c r="I398" s="72" t="s">
        <v>75</v>
      </c>
      <c r="J398" s="73">
        <f t="shared" si="10"/>
        <v>63000</v>
      </c>
      <c r="K398" s="74">
        <f t="shared" si="11"/>
        <v>63000</v>
      </c>
      <c r="L398" s="3"/>
    </row>
    <row r="399" spans="1:13" s="80" customFormat="1" ht="63">
      <c r="A399" s="65">
        <f t="shared" ref="A399:A403" si="17">A398+1</f>
        <v>59</v>
      </c>
      <c r="B399" s="66">
        <v>66</v>
      </c>
      <c r="C399" s="67">
        <v>1</v>
      </c>
      <c r="D399" s="75" t="s">
        <v>80</v>
      </c>
      <c r="E399" s="69" t="s">
        <v>12</v>
      </c>
      <c r="F399" s="69" t="s">
        <v>14</v>
      </c>
      <c r="G399" s="92" t="s">
        <v>165</v>
      </c>
      <c r="H399" s="71">
        <v>7854</v>
      </c>
      <c r="I399" s="72" t="s">
        <v>78</v>
      </c>
      <c r="J399" s="73">
        <f t="shared" ref="J399:J410" si="18">C399*H399</f>
        <v>7854</v>
      </c>
      <c r="K399" s="74">
        <f t="shared" ref="K399:K411" si="19">J399</f>
        <v>7854</v>
      </c>
      <c r="L399" s="3"/>
    </row>
    <row r="400" spans="1:13" s="80" customFormat="1" ht="63">
      <c r="A400" s="65">
        <f t="shared" si="17"/>
        <v>60</v>
      </c>
      <c r="B400" s="66">
        <v>67</v>
      </c>
      <c r="C400" s="67">
        <v>450</v>
      </c>
      <c r="D400" s="75" t="s">
        <v>81</v>
      </c>
      <c r="E400" s="69" t="s">
        <v>12</v>
      </c>
      <c r="F400" s="69" t="s">
        <v>14</v>
      </c>
      <c r="G400" s="92" t="s">
        <v>166</v>
      </c>
      <c r="H400" s="71">
        <v>192</v>
      </c>
      <c r="I400" s="72" t="s">
        <v>75</v>
      </c>
      <c r="J400" s="73">
        <f t="shared" si="18"/>
        <v>86400</v>
      </c>
      <c r="K400" s="74">
        <f t="shared" si="19"/>
        <v>86400</v>
      </c>
      <c r="L400" s="3"/>
    </row>
    <row r="401" spans="1:15" s="80" customFormat="1" ht="47.25">
      <c r="A401" s="65">
        <f t="shared" si="17"/>
        <v>61</v>
      </c>
      <c r="B401" s="66">
        <v>68</v>
      </c>
      <c r="C401" s="67">
        <v>3</v>
      </c>
      <c r="D401" s="75" t="s">
        <v>82</v>
      </c>
      <c r="E401" s="69" t="s">
        <v>12</v>
      </c>
      <c r="F401" s="69" t="s">
        <v>14</v>
      </c>
      <c r="G401" s="92" t="s">
        <v>167</v>
      </c>
      <c r="H401" s="71">
        <v>3553</v>
      </c>
      <c r="I401" s="72" t="s">
        <v>27</v>
      </c>
      <c r="J401" s="73">
        <f t="shared" si="18"/>
        <v>10659</v>
      </c>
      <c r="K401" s="74">
        <f t="shared" si="19"/>
        <v>10659</v>
      </c>
      <c r="L401" s="3"/>
    </row>
    <row r="402" spans="1:15" s="80" customFormat="1" ht="78.75">
      <c r="A402" s="65">
        <f t="shared" si="17"/>
        <v>62</v>
      </c>
      <c r="B402" s="66">
        <v>69</v>
      </c>
      <c r="C402" s="67">
        <v>1</v>
      </c>
      <c r="D402" s="75" t="s">
        <v>83</v>
      </c>
      <c r="E402" s="69" t="s">
        <v>12</v>
      </c>
      <c r="F402" s="69" t="s">
        <v>96</v>
      </c>
      <c r="G402" s="92" t="s">
        <v>168</v>
      </c>
      <c r="H402" s="71">
        <v>5408</v>
      </c>
      <c r="I402" s="72" t="s">
        <v>73</v>
      </c>
      <c r="J402" s="73">
        <f t="shared" si="18"/>
        <v>5408</v>
      </c>
      <c r="K402" s="74">
        <f t="shared" si="19"/>
        <v>5408</v>
      </c>
      <c r="L402" s="3"/>
    </row>
    <row r="403" spans="1:15" s="80" customFormat="1" ht="16.5">
      <c r="A403" s="65">
        <f t="shared" si="17"/>
        <v>63</v>
      </c>
      <c r="B403" s="66">
        <v>70</v>
      </c>
      <c r="C403" s="67">
        <v>4534.75</v>
      </c>
      <c r="D403" s="75" t="s">
        <v>84</v>
      </c>
      <c r="E403" s="69" t="s">
        <v>12</v>
      </c>
      <c r="F403" s="69" t="s">
        <v>96</v>
      </c>
      <c r="G403" s="92" t="s">
        <v>169</v>
      </c>
      <c r="H403" s="71">
        <v>270</v>
      </c>
      <c r="I403" s="72" t="s">
        <v>9</v>
      </c>
      <c r="J403" s="73">
        <f t="shared" si="18"/>
        <v>1224382.5</v>
      </c>
      <c r="K403" s="74">
        <f t="shared" si="19"/>
        <v>1224382.5</v>
      </c>
      <c r="L403" s="3"/>
    </row>
    <row r="404" spans="1:15" s="80" customFormat="1" ht="63">
      <c r="A404" s="65">
        <v>64</v>
      </c>
      <c r="B404" s="66">
        <v>71</v>
      </c>
      <c r="C404" s="67">
        <v>4</v>
      </c>
      <c r="D404" s="75" t="str">
        <f>'[3]Abs 21-22'!$C$83</f>
        <v>Providing  contour surveying maps with total station including preparation of boundary and contour levels with 2 No.s  hard copies and soft copies complete for finished items of work.</v>
      </c>
      <c r="E404" s="69" t="s">
        <v>12</v>
      </c>
      <c r="F404" s="69" t="s">
        <v>96</v>
      </c>
      <c r="G404" s="92" t="s">
        <v>170</v>
      </c>
      <c r="H404" s="71">
        <v>5665</v>
      </c>
      <c r="I404" s="72" t="s">
        <v>78</v>
      </c>
      <c r="J404" s="73">
        <f t="shared" si="18"/>
        <v>22660</v>
      </c>
      <c r="K404" s="74">
        <f t="shared" si="19"/>
        <v>22660</v>
      </c>
      <c r="L404" s="3"/>
    </row>
    <row r="405" spans="1:15" s="80" customFormat="1" ht="31.5">
      <c r="A405" s="65">
        <v>65</v>
      </c>
      <c r="B405" s="66">
        <v>72</v>
      </c>
      <c r="C405" s="67">
        <v>5580</v>
      </c>
      <c r="D405" s="68" t="s">
        <v>85</v>
      </c>
      <c r="E405" s="69" t="s">
        <v>12</v>
      </c>
      <c r="F405" s="69" t="s">
        <v>96</v>
      </c>
      <c r="G405" s="92" t="s">
        <v>171</v>
      </c>
      <c r="H405" s="71">
        <v>5</v>
      </c>
      <c r="I405" s="72" t="s">
        <v>86</v>
      </c>
      <c r="J405" s="73">
        <f t="shared" si="18"/>
        <v>27900</v>
      </c>
      <c r="K405" s="74">
        <f t="shared" si="19"/>
        <v>27900</v>
      </c>
      <c r="L405" s="3"/>
    </row>
    <row r="406" spans="1:15" s="80" customFormat="1" ht="63">
      <c r="A406" s="65">
        <v>66</v>
      </c>
      <c r="B406" s="66">
        <v>73</v>
      </c>
      <c r="C406" s="67">
        <v>2</v>
      </c>
      <c r="D406" s="68" t="s">
        <v>87</v>
      </c>
      <c r="E406" s="69" t="s">
        <v>12</v>
      </c>
      <c r="F406" s="69" t="s">
        <v>96</v>
      </c>
      <c r="G406" s="92" t="s">
        <v>172</v>
      </c>
      <c r="H406" s="71">
        <v>4500</v>
      </c>
      <c r="I406" s="72" t="s">
        <v>78</v>
      </c>
      <c r="J406" s="73">
        <f t="shared" si="18"/>
        <v>9000</v>
      </c>
      <c r="K406" s="74">
        <f t="shared" si="19"/>
        <v>9000</v>
      </c>
      <c r="L406" s="3"/>
    </row>
    <row r="407" spans="1:15" s="80" customFormat="1" ht="16.5">
      <c r="A407" s="65">
        <v>67</v>
      </c>
      <c r="B407" s="66">
        <v>74</v>
      </c>
      <c r="C407" s="67">
        <v>343.47</v>
      </c>
      <c r="D407" s="68" t="s">
        <v>88</v>
      </c>
      <c r="E407" s="69" t="s">
        <v>12</v>
      </c>
      <c r="F407" s="69" t="s">
        <v>14</v>
      </c>
      <c r="G407" s="92" t="s">
        <v>173</v>
      </c>
      <c r="H407" s="71">
        <v>40</v>
      </c>
      <c r="I407" s="72" t="s">
        <v>9</v>
      </c>
      <c r="J407" s="73">
        <f t="shared" si="18"/>
        <v>13738.800000000001</v>
      </c>
      <c r="K407" s="74">
        <f t="shared" si="19"/>
        <v>13738.800000000001</v>
      </c>
      <c r="L407" s="3"/>
    </row>
    <row r="408" spans="1:15" s="80" customFormat="1" ht="16.5">
      <c r="A408" s="65">
        <v>68</v>
      </c>
      <c r="B408" s="66">
        <v>75</v>
      </c>
      <c r="C408" s="67">
        <v>649.35</v>
      </c>
      <c r="D408" s="68" t="s">
        <v>89</v>
      </c>
      <c r="E408" s="69" t="s">
        <v>12</v>
      </c>
      <c r="F408" s="69" t="s">
        <v>14</v>
      </c>
      <c r="G408" s="90" t="s">
        <v>174</v>
      </c>
      <c r="H408" s="71">
        <v>97.5</v>
      </c>
      <c r="I408" s="72" t="s">
        <v>9</v>
      </c>
      <c r="J408" s="73">
        <f t="shared" si="18"/>
        <v>63311.625</v>
      </c>
      <c r="K408" s="74">
        <f t="shared" si="19"/>
        <v>63311.625</v>
      </c>
      <c r="L408" s="3"/>
    </row>
    <row r="409" spans="1:15" s="80" customFormat="1" ht="16.5">
      <c r="A409" s="65">
        <v>69</v>
      </c>
      <c r="B409" s="66">
        <v>76</v>
      </c>
      <c r="C409" s="67">
        <v>5267.5</v>
      </c>
      <c r="D409" s="68" t="s">
        <v>90</v>
      </c>
      <c r="E409" s="69" t="s">
        <v>12</v>
      </c>
      <c r="F409" s="69" t="s">
        <v>14</v>
      </c>
      <c r="G409" s="90" t="s">
        <v>175</v>
      </c>
      <c r="H409" s="71">
        <v>30</v>
      </c>
      <c r="I409" s="72" t="s">
        <v>9</v>
      </c>
      <c r="J409" s="73">
        <f t="shared" si="18"/>
        <v>158025</v>
      </c>
      <c r="K409" s="74">
        <f t="shared" si="19"/>
        <v>158025</v>
      </c>
      <c r="L409" s="3"/>
    </row>
    <row r="410" spans="1:15" s="80" customFormat="1" ht="16.5">
      <c r="A410" s="65">
        <v>70</v>
      </c>
      <c r="B410" s="66">
        <v>77</v>
      </c>
      <c r="C410" s="67">
        <v>1</v>
      </c>
      <c r="D410" s="68" t="s">
        <v>91</v>
      </c>
      <c r="E410" s="69" t="s">
        <v>12</v>
      </c>
      <c r="F410" s="69" t="s">
        <v>96</v>
      </c>
      <c r="G410" s="90" t="s">
        <v>176</v>
      </c>
      <c r="H410" s="71">
        <v>5000</v>
      </c>
      <c r="I410" s="72" t="s">
        <v>78</v>
      </c>
      <c r="J410" s="73">
        <f t="shared" si="18"/>
        <v>5000</v>
      </c>
      <c r="K410" s="74">
        <f t="shared" si="19"/>
        <v>5000</v>
      </c>
      <c r="L410" s="3"/>
      <c r="M410" s="80" t="s">
        <v>92</v>
      </c>
    </row>
    <row r="411" spans="1:15" ht="19.5" customHeight="1">
      <c r="A411" s="65"/>
      <c r="B411" s="65"/>
      <c r="C411" s="93"/>
      <c r="D411" s="94" t="s">
        <v>520</v>
      </c>
      <c r="E411" s="95"/>
      <c r="F411" s="95"/>
      <c r="G411" s="95"/>
      <c r="H411" s="95"/>
      <c r="I411" s="95"/>
      <c r="J411" s="96">
        <f>SUM(J334:J410)</f>
        <v>21140642.175000001</v>
      </c>
      <c r="K411" s="97">
        <f t="shared" si="19"/>
        <v>21140642.175000001</v>
      </c>
      <c r="L411" s="98"/>
    </row>
    <row r="412" spans="1:15" ht="18" customHeight="1">
      <c r="A412" s="65"/>
      <c r="B412" s="65"/>
      <c r="C412" s="93"/>
      <c r="D412" s="95" t="s">
        <v>521</v>
      </c>
      <c r="E412" s="95"/>
      <c r="F412" s="95"/>
      <c r="G412" s="95"/>
      <c r="H412" s="95"/>
      <c r="I412" s="95"/>
      <c r="J412" s="99">
        <f>J411*0.18</f>
        <v>3805315.5915000001</v>
      </c>
      <c r="K412" s="3"/>
      <c r="L412" s="3"/>
      <c r="O412" s="100"/>
    </row>
    <row r="413" spans="1:15" ht="19.5" customHeight="1">
      <c r="A413" s="65"/>
      <c r="B413" s="65"/>
      <c r="C413" s="93"/>
      <c r="D413" s="94" t="s">
        <v>522</v>
      </c>
      <c r="E413" s="95"/>
      <c r="F413" s="95"/>
      <c r="G413" s="95"/>
      <c r="H413" s="95"/>
      <c r="I413" s="95"/>
      <c r="J413" s="96">
        <f>J411+J412</f>
        <v>24945957.7665</v>
      </c>
      <c r="K413" s="3"/>
      <c r="L413" s="98"/>
    </row>
    <row r="414" spans="1:15" ht="18.75">
      <c r="A414" s="101"/>
      <c r="B414" s="102" t="s">
        <v>523</v>
      </c>
      <c r="C414" s="103"/>
      <c r="D414" s="103"/>
      <c r="E414" s="103"/>
      <c r="F414" s="103"/>
      <c r="G414" s="103"/>
      <c r="H414" s="103"/>
      <c r="I414" s="104"/>
      <c r="J414" s="1">
        <f>J411+J330</f>
        <v>39934139.49842</v>
      </c>
    </row>
    <row r="415" spans="1:15" ht="18.75">
      <c r="B415" s="102" t="s">
        <v>524</v>
      </c>
      <c r="C415" s="103"/>
      <c r="D415" s="103"/>
      <c r="E415" s="103"/>
      <c r="F415" s="103"/>
      <c r="G415" s="103"/>
      <c r="H415" s="103"/>
      <c r="I415" s="104"/>
      <c r="J415" s="1">
        <f>J413+J332</f>
        <v>47122284.608135596</v>
      </c>
    </row>
    <row r="416" spans="1:15">
      <c r="B416" s="106"/>
      <c r="C416" s="107"/>
      <c r="D416" s="108"/>
      <c r="E416" s="109"/>
      <c r="F416" s="110"/>
      <c r="G416" s="111"/>
      <c r="H416" s="112"/>
      <c r="I416" s="113"/>
      <c r="J416" s="113"/>
    </row>
    <row r="418" spans="10:10">
      <c r="J418" s="120">
        <f>18793497.33+21140642.18</f>
        <v>39934139.509999998</v>
      </c>
    </row>
    <row r="419" spans="10:10">
      <c r="J419" s="120">
        <f>J418*0.18</f>
        <v>7188145.1117999991</v>
      </c>
    </row>
    <row r="420" spans="10:10">
      <c r="J420" s="120">
        <f>J418+J419</f>
        <v>47122284.621799998</v>
      </c>
    </row>
  </sheetData>
  <autoFilter ref="F1:F420"/>
  <mergeCells count="13">
    <mergeCell ref="B414:I414"/>
    <mergeCell ref="B415:I415"/>
    <mergeCell ref="D413:I413"/>
    <mergeCell ref="A1:J1"/>
    <mergeCell ref="A2:J2"/>
    <mergeCell ref="A3:J3"/>
    <mergeCell ref="D411:I411"/>
    <mergeCell ref="D412:I412"/>
    <mergeCell ref="B330:I330"/>
    <mergeCell ref="A331:I331"/>
    <mergeCell ref="B332:I332"/>
    <mergeCell ref="B5:I5"/>
    <mergeCell ref="B333:I333"/>
  </mergeCells>
  <printOptions horizontalCentered="1"/>
  <pageMargins left="0.23622047244094499" right="0.23622047244094499" top="0.67" bottom="0.66" header="1.14173228346457" footer="0.76"/>
  <pageSetup paperSize="5" scale="65" orientation="portrait" verticalDpi="300" r:id="rId1"/>
  <headerFooter alignWithMargins="0"/>
  <rowBreaks count="3" manualBreakCount="3">
    <brk id="314" max="9" man="1"/>
    <brk id="342" max="9" man="1"/>
    <brk id="348" max="9" man="1"/>
  </rowBreaks>
</worksheet>
</file>

<file path=xl/worksheets/sheet2.xml><?xml version="1.0" encoding="utf-8"?>
<worksheet xmlns="http://schemas.openxmlformats.org/spreadsheetml/2006/main" xmlns:r="http://schemas.openxmlformats.org/officeDocument/2006/relationships">
  <dimension ref="A5"/>
  <sheetViews>
    <sheetView workbookViewId="0">
      <selection activeCell="A7" sqref="A7"/>
    </sheetView>
  </sheetViews>
  <sheetFormatPr defaultRowHeight="12.75"/>
  <cols>
    <col min="1" max="1" width="14.42578125" customWidth="1"/>
  </cols>
  <sheetData>
    <row r="5" spans="1:1">
      <c r="A5" t="s">
        <v>525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Schedule</vt:lpstr>
      <vt:lpstr>estimate</vt:lpstr>
      <vt:lpstr>Schedule!Print_Area</vt:lpstr>
      <vt:lpstr>Schedule!Print_Titles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TSSPDCL</dc:creator>
  <cp:lastModifiedBy>TSSPDCL</cp:lastModifiedBy>
  <cp:lastPrinted>2024-08-14T09:51:20Z</cp:lastPrinted>
  <dcterms:created xsi:type="dcterms:W3CDTF">2024-08-02T11:28:56Z</dcterms:created>
  <dcterms:modified xsi:type="dcterms:W3CDTF">2024-08-14T09:51:22Z</dcterms:modified>
</cp:coreProperties>
</file>